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4595" windowHeight="7830" firstSheet="2" activeTab="11"/>
  </bookViews>
  <sheets>
    <sheet name="f2" sheetId="1" state="hidden" r:id="rId1"/>
    <sheet name="f2 (2)" sheetId="2" state="hidden" r:id="rId2"/>
    <sheet name="f2 biud" sheetId="3" r:id="rId3"/>
    <sheet name="f2 biud v pav" sheetId="4" r:id="rId4"/>
    <sheet name="f2 krep" sheetId="5" r:id="rId5"/>
    <sheet name="f2 krep (2)" sheetId="12" r:id="rId6"/>
    <sheet name="f2 ES " sheetId="13" r:id="rId7"/>
    <sheet name="f2 deleg" sheetId="6" r:id="rId8"/>
    <sheet name="f2 spec" sheetId="7" r:id="rId9"/>
    <sheet name="f2 inst nuoma" sheetId="8" r:id="rId10"/>
    <sheet name="f2 inst min atlyg" sheetId="11" r:id="rId11"/>
    <sheet name="suv" sheetId="9" r:id="rId12"/>
  </sheets>
  <definedNames>
    <definedName name="_xlnm.Print_Titles" localSheetId="0">'f2'!$19:$25</definedName>
    <definedName name="_xlnm.Print_Titles" localSheetId="1">'f2 (2)'!$19:$25</definedName>
    <definedName name="_xlnm.Print_Titles" localSheetId="2">'f2 biud'!$19:$25</definedName>
    <definedName name="_xlnm.Print_Titles" localSheetId="3">'f2 biud v pav'!$19:$25</definedName>
    <definedName name="_xlnm.Print_Titles" localSheetId="7">'f2 deleg'!$19:$25</definedName>
    <definedName name="_xlnm.Print_Titles" localSheetId="6">'f2 ES '!$19:$25</definedName>
    <definedName name="_xlnm.Print_Titles" localSheetId="10">'f2 inst min atlyg'!$19:$25</definedName>
    <definedName name="_xlnm.Print_Titles" localSheetId="9">'f2 inst nuoma'!$19:$25</definedName>
    <definedName name="_xlnm.Print_Titles" localSheetId="4">'f2 krep'!$19:$25</definedName>
    <definedName name="_xlnm.Print_Titles" localSheetId="5">'f2 krep (2)'!$19:$25</definedName>
    <definedName name="_xlnm.Print_Titles" localSheetId="8">'f2 spec'!$19:$25</definedName>
    <definedName name="_xlnm.Print_Titles" localSheetId="11">suv!$19:$25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biud'!$M:$P</definedName>
    <definedName name="Z_05B54777_5D6F_4067_9B5E_F0A938B54982_.wvu.Cols" localSheetId="3" hidden="1">'f2 biud v pav'!$M:$P</definedName>
    <definedName name="Z_05B54777_5D6F_4067_9B5E_F0A938B54982_.wvu.Cols" localSheetId="7" hidden="1">'f2 deleg'!$M:$P</definedName>
    <definedName name="Z_05B54777_5D6F_4067_9B5E_F0A938B54982_.wvu.Cols" localSheetId="6" hidden="1">'f2 ES '!$M:$P</definedName>
    <definedName name="Z_05B54777_5D6F_4067_9B5E_F0A938B54982_.wvu.Cols" localSheetId="10" hidden="1">'f2 inst min atlyg'!$M:$P</definedName>
    <definedName name="Z_05B54777_5D6F_4067_9B5E_F0A938B54982_.wvu.Cols" localSheetId="9" hidden="1">'f2 inst nuoma'!$M:$P</definedName>
    <definedName name="Z_05B54777_5D6F_4067_9B5E_F0A938B54982_.wvu.Cols" localSheetId="4" hidden="1">'f2 krep'!$M:$P</definedName>
    <definedName name="Z_05B54777_5D6F_4067_9B5E_F0A938B54982_.wvu.Cols" localSheetId="5" hidden="1">'f2 krep (2)'!$M:$P</definedName>
    <definedName name="Z_05B54777_5D6F_4067_9B5E_F0A938B54982_.wvu.Cols" localSheetId="8" hidden="1">'f2 spec'!$M:$P</definedName>
    <definedName name="Z_05B54777_5D6F_4067_9B5E_F0A938B54982_.wvu.Cols" localSheetId="11" hidden="1">suv!$M:$P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biud'!$19:$25</definedName>
    <definedName name="Z_05B54777_5D6F_4067_9B5E_F0A938B54982_.wvu.PrintTitles" localSheetId="3" hidden="1">'f2 biud v pav'!$19:$25</definedName>
    <definedName name="Z_05B54777_5D6F_4067_9B5E_F0A938B54982_.wvu.PrintTitles" localSheetId="7" hidden="1">'f2 deleg'!$19:$25</definedName>
    <definedName name="Z_05B54777_5D6F_4067_9B5E_F0A938B54982_.wvu.PrintTitles" localSheetId="6" hidden="1">'f2 ES '!$19:$25</definedName>
    <definedName name="Z_05B54777_5D6F_4067_9B5E_F0A938B54982_.wvu.PrintTitles" localSheetId="10" hidden="1">'f2 inst min atlyg'!$19:$25</definedName>
    <definedName name="Z_05B54777_5D6F_4067_9B5E_F0A938B54982_.wvu.PrintTitles" localSheetId="9" hidden="1">'f2 inst nuoma'!$19:$25</definedName>
    <definedName name="Z_05B54777_5D6F_4067_9B5E_F0A938B54982_.wvu.PrintTitles" localSheetId="4" hidden="1">'f2 krep'!$19:$25</definedName>
    <definedName name="Z_05B54777_5D6F_4067_9B5E_F0A938B54982_.wvu.PrintTitles" localSheetId="5" hidden="1">'f2 krep (2)'!$19:$25</definedName>
    <definedName name="Z_05B54777_5D6F_4067_9B5E_F0A938B54982_.wvu.PrintTitles" localSheetId="8" hidden="1">'f2 spec'!$19:$25</definedName>
    <definedName name="Z_05B54777_5D6F_4067_9B5E_F0A938B54982_.wvu.PrintTitles" localSheetId="11" hidden="1">suv!$19:$25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biud'!$M:$P</definedName>
    <definedName name="Z_57A1E72B_DFC1_4C5D_ABA7_C1A26EB31789_.wvu.Cols" localSheetId="3" hidden="1">'f2 biud v pav'!$M:$P</definedName>
    <definedName name="Z_57A1E72B_DFC1_4C5D_ABA7_C1A26EB31789_.wvu.Cols" localSheetId="7" hidden="1">'f2 deleg'!$M:$P</definedName>
    <definedName name="Z_57A1E72B_DFC1_4C5D_ABA7_C1A26EB31789_.wvu.Cols" localSheetId="6" hidden="1">'f2 ES '!$M:$P</definedName>
    <definedName name="Z_57A1E72B_DFC1_4C5D_ABA7_C1A26EB31789_.wvu.Cols" localSheetId="10" hidden="1">'f2 inst min atlyg'!$M:$P</definedName>
    <definedName name="Z_57A1E72B_DFC1_4C5D_ABA7_C1A26EB31789_.wvu.Cols" localSheetId="9" hidden="1">'f2 inst nuoma'!$M:$P</definedName>
    <definedName name="Z_57A1E72B_DFC1_4C5D_ABA7_C1A26EB31789_.wvu.Cols" localSheetId="4" hidden="1">'f2 krep'!$M:$P</definedName>
    <definedName name="Z_57A1E72B_DFC1_4C5D_ABA7_C1A26EB31789_.wvu.Cols" localSheetId="5" hidden="1">'f2 krep (2)'!$M:$P</definedName>
    <definedName name="Z_57A1E72B_DFC1_4C5D_ABA7_C1A26EB31789_.wvu.Cols" localSheetId="8" hidden="1">'f2 spec'!$M:$P</definedName>
    <definedName name="Z_57A1E72B_DFC1_4C5D_ABA7_C1A26EB31789_.wvu.Cols" localSheetId="11" hidden="1">suv!$M:$P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biud'!$19:$25</definedName>
    <definedName name="Z_57A1E72B_DFC1_4C5D_ABA7_C1A26EB31789_.wvu.PrintTitles" localSheetId="3" hidden="1">'f2 biud v pav'!$19:$25</definedName>
    <definedName name="Z_57A1E72B_DFC1_4C5D_ABA7_C1A26EB31789_.wvu.PrintTitles" localSheetId="7" hidden="1">'f2 deleg'!$19:$25</definedName>
    <definedName name="Z_57A1E72B_DFC1_4C5D_ABA7_C1A26EB31789_.wvu.PrintTitles" localSheetId="6" hidden="1">'f2 ES '!$19:$25</definedName>
    <definedName name="Z_57A1E72B_DFC1_4C5D_ABA7_C1A26EB31789_.wvu.PrintTitles" localSheetId="10" hidden="1">'f2 inst min atlyg'!$19:$25</definedName>
    <definedName name="Z_57A1E72B_DFC1_4C5D_ABA7_C1A26EB31789_.wvu.PrintTitles" localSheetId="9" hidden="1">'f2 inst nuoma'!$19:$25</definedName>
    <definedName name="Z_57A1E72B_DFC1_4C5D_ABA7_C1A26EB31789_.wvu.PrintTitles" localSheetId="4" hidden="1">'f2 krep'!$19:$25</definedName>
    <definedName name="Z_57A1E72B_DFC1_4C5D_ABA7_C1A26EB31789_.wvu.PrintTitles" localSheetId="5" hidden="1">'f2 krep (2)'!$19:$25</definedName>
    <definedName name="Z_57A1E72B_DFC1_4C5D_ABA7_C1A26EB31789_.wvu.PrintTitles" localSheetId="8" hidden="1">'f2 spec'!$19:$25</definedName>
    <definedName name="Z_57A1E72B_DFC1_4C5D_ABA7_C1A26EB31789_.wvu.PrintTitles" localSheetId="11" hidden="1">suv!$19:$25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biud'!$M:$P</definedName>
    <definedName name="Z_9B727EDB_49B4_42DC_BF97_3A35178E0BFD_.wvu.Cols" localSheetId="3" hidden="1">'f2 biud v pav'!$M:$P</definedName>
    <definedName name="Z_9B727EDB_49B4_42DC_BF97_3A35178E0BFD_.wvu.Cols" localSheetId="7" hidden="1">'f2 deleg'!$M:$P</definedName>
    <definedName name="Z_9B727EDB_49B4_42DC_BF97_3A35178E0BFD_.wvu.Cols" localSheetId="6" hidden="1">'f2 ES '!$M:$P</definedName>
    <definedName name="Z_9B727EDB_49B4_42DC_BF97_3A35178E0BFD_.wvu.Cols" localSheetId="10" hidden="1">'f2 inst min atlyg'!$M:$P</definedName>
    <definedName name="Z_9B727EDB_49B4_42DC_BF97_3A35178E0BFD_.wvu.Cols" localSheetId="9" hidden="1">'f2 inst nuoma'!$M:$P</definedName>
    <definedName name="Z_9B727EDB_49B4_42DC_BF97_3A35178E0BFD_.wvu.Cols" localSheetId="4" hidden="1">'f2 krep'!$M:$P</definedName>
    <definedName name="Z_9B727EDB_49B4_42DC_BF97_3A35178E0BFD_.wvu.Cols" localSheetId="5" hidden="1">'f2 krep (2)'!$M:$P</definedName>
    <definedName name="Z_9B727EDB_49B4_42DC_BF97_3A35178E0BFD_.wvu.Cols" localSheetId="8" hidden="1">'f2 spec'!$M:$P</definedName>
    <definedName name="Z_9B727EDB_49B4_42DC_BF97_3A35178E0BFD_.wvu.Cols" localSheetId="11" hidden="1">suv!$M:$P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biud'!$19:$25</definedName>
    <definedName name="Z_9B727EDB_49B4_42DC_BF97_3A35178E0BFD_.wvu.PrintTitles" localSheetId="3" hidden="1">'f2 biud v pav'!$19:$25</definedName>
    <definedName name="Z_9B727EDB_49B4_42DC_BF97_3A35178E0BFD_.wvu.PrintTitles" localSheetId="7" hidden="1">'f2 deleg'!$19:$25</definedName>
    <definedName name="Z_9B727EDB_49B4_42DC_BF97_3A35178E0BFD_.wvu.PrintTitles" localSheetId="6" hidden="1">'f2 ES '!$19:$25</definedName>
    <definedName name="Z_9B727EDB_49B4_42DC_BF97_3A35178E0BFD_.wvu.PrintTitles" localSheetId="10" hidden="1">'f2 inst min atlyg'!$19:$25</definedName>
    <definedName name="Z_9B727EDB_49B4_42DC_BF97_3A35178E0BFD_.wvu.PrintTitles" localSheetId="9" hidden="1">'f2 inst nuoma'!$19:$25</definedName>
    <definedName name="Z_9B727EDB_49B4_42DC_BF97_3A35178E0BFD_.wvu.PrintTitles" localSheetId="4" hidden="1">'f2 krep'!$19:$25</definedName>
    <definedName name="Z_9B727EDB_49B4_42DC_BF97_3A35178E0BFD_.wvu.PrintTitles" localSheetId="5" hidden="1">'f2 krep (2)'!$19:$25</definedName>
    <definedName name="Z_9B727EDB_49B4_42DC_BF97_3A35178E0BFD_.wvu.PrintTitles" localSheetId="8" hidden="1">'f2 spec'!$19:$25</definedName>
    <definedName name="Z_9B727EDB_49B4_42DC_BF97_3A35178E0BFD_.wvu.PrintTitles" localSheetId="11" hidden="1">suv!$19:$25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biud'!$M:$P</definedName>
    <definedName name="Z_D669FC1B_AE0B_4417_8D6F_8460D68D5677_.wvu.Cols" localSheetId="3" hidden="1">'f2 biud v pav'!$M:$P</definedName>
    <definedName name="Z_D669FC1B_AE0B_4417_8D6F_8460D68D5677_.wvu.Cols" localSheetId="7" hidden="1">'f2 deleg'!$M:$P</definedName>
    <definedName name="Z_D669FC1B_AE0B_4417_8D6F_8460D68D5677_.wvu.Cols" localSheetId="6" hidden="1">'f2 ES '!$M:$P</definedName>
    <definedName name="Z_D669FC1B_AE0B_4417_8D6F_8460D68D5677_.wvu.Cols" localSheetId="10" hidden="1">'f2 inst min atlyg'!$M:$P</definedName>
    <definedName name="Z_D669FC1B_AE0B_4417_8D6F_8460D68D5677_.wvu.Cols" localSheetId="9" hidden="1">'f2 inst nuoma'!$M:$P</definedName>
    <definedName name="Z_D669FC1B_AE0B_4417_8D6F_8460D68D5677_.wvu.Cols" localSheetId="4" hidden="1">'f2 krep'!$M:$P</definedName>
    <definedName name="Z_D669FC1B_AE0B_4417_8D6F_8460D68D5677_.wvu.Cols" localSheetId="5" hidden="1">'f2 krep (2)'!$M:$P</definedName>
    <definedName name="Z_D669FC1B_AE0B_4417_8D6F_8460D68D5677_.wvu.Cols" localSheetId="8" hidden="1">'f2 spec'!$M:$P</definedName>
    <definedName name="Z_D669FC1B_AE0B_4417_8D6F_8460D68D5677_.wvu.Cols" localSheetId="11" hidden="1">suv!$M:$P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biud'!$19:$25</definedName>
    <definedName name="Z_D669FC1B_AE0B_4417_8D6F_8460D68D5677_.wvu.PrintTitles" localSheetId="3" hidden="1">'f2 biud v pav'!$19:$25</definedName>
    <definedName name="Z_D669FC1B_AE0B_4417_8D6F_8460D68D5677_.wvu.PrintTitles" localSheetId="7" hidden="1">'f2 deleg'!$19:$25</definedName>
    <definedName name="Z_D669FC1B_AE0B_4417_8D6F_8460D68D5677_.wvu.PrintTitles" localSheetId="6" hidden="1">'f2 ES '!$19:$25</definedName>
    <definedName name="Z_D669FC1B_AE0B_4417_8D6F_8460D68D5677_.wvu.PrintTitles" localSheetId="10" hidden="1">'f2 inst min atlyg'!$19:$25</definedName>
    <definedName name="Z_D669FC1B_AE0B_4417_8D6F_8460D68D5677_.wvu.PrintTitles" localSheetId="9" hidden="1">'f2 inst nuoma'!$19:$25</definedName>
    <definedName name="Z_D669FC1B_AE0B_4417_8D6F_8460D68D5677_.wvu.PrintTitles" localSheetId="4" hidden="1">'f2 krep'!$19:$25</definedName>
    <definedName name="Z_D669FC1B_AE0B_4417_8D6F_8460D68D5677_.wvu.PrintTitles" localSheetId="5" hidden="1">'f2 krep (2)'!$19:$25</definedName>
    <definedName name="Z_D669FC1B_AE0B_4417_8D6F_8460D68D5677_.wvu.PrintTitles" localSheetId="8" hidden="1">'f2 spec'!$19:$25</definedName>
    <definedName name="Z_D669FC1B_AE0B_4417_8D6F_8460D68D5677_.wvu.PrintTitles" localSheetId="11" hidden="1">suv!$19:$25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biud'!$M:$P</definedName>
    <definedName name="Z_DF4717B8_E960_4300_AF40_4AC5F93B40E3_.wvu.Cols" localSheetId="3" hidden="1">'f2 biud v pav'!$M:$P</definedName>
    <definedName name="Z_DF4717B8_E960_4300_AF40_4AC5F93B40E3_.wvu.Cols" localSheetId="7" hidden="1">'f2 deleg'!$M:$P</definedName>
    <definedName name="Z_DF4717B8_E960_4300_AF40_4AC5F93B40E3_.wvu.Cols" localSheetId="6" hidden="1">'f2 ES '!$M:$P</definedName>
    <definedName name="Z_DF4717B8_E960_4300_AF40_4AC5F93B40E3_.wvu.Cols" localSheetId="10" hidden="1">'f2 inst min atlyg'!$M:$P</definedName>
    <definedName name="Z_DF4717B8_E960_4300_AF40_4AC5F93B40E3_.wvu.Cols" localSheetId="9" hidden="1">'f2 inst nuoma'!$M:$P</definedName>
    <definedName name="Z_DF4717B8_E960_4300_AF40_4AC5F93B40E3_.wvu.Cols" localSheetId="4" hidden="1">'f2 krep'!$M:$P</definedName>
    <definedName name="Z_DF4717B8_E960_4300_AF40_4AC5F93B40E3_.wvu.Cols" localSheetId="5" hidden="1">'f2 krep (2)'!$M:$P</definedName>
    <definedName name="Z_DF4717B8_E960_4300_AF40_4AC5F93B40E3_.wvu.Cols" localSheetId="8" hidden="1">'f2 spec'!$M:$P</definedName>
    <definedName name="Z_DF4717B8_E960_4300_AF40_4AC5F93B40E3_.wvu.Cols" localSheetId="11" hidden="1">suv!$M:$P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biud'!$19:$25</definedName>
    <definedName name="Z_DF4717B8_E960_4300_AF40_4AC5F93B40E3_.wvu.PrintTitles" localSheetId="3" hidden="1">'f2 biud v pav'!$19:$25</definedName>
    <definedName name="Z_DF4717B8_E960_4300_AF40_4AC5F93B40E3_.wvu.PrintTitles" localSheetId="7" hidden="1">'f2 deleg'!$19:$25</definedName>
    <definedName name="Z_DF4717B8_E960_4300_AF40_4AC5F93B40E3_.wvu.PrintTitles" localSheetId="6" hidden="1">'f2 ES '!$19:$25</definedName>
    <definedName name="Z_DF4717B8_E960_4300_AF40_4AC5F93B40E3_.wvu.PrintTitles" localSheetId="10" hidden="1">'f2 inst min atlyg'!$19:$25</definedName>
    <definedName name="Z_DF4717B8_E960_4300_AF40_4AC5F93B40E3_.wvu.PrintTitles" localSheetId="9" hidden="1">'f2 inst nuoma'!$19:$25</definedName>
    <definedName name="Z_DF4717B8_E960_4300_AF40_4AC5F93B40E3_.wvu.PrintTitles" localSheetId="4" hidden="1">'f2 krep'!$19:$25</definedName>
    <definedName name="Z_DF4717B8_E960_4300_AF40_4AC5F93B40E3_.wvu.PrintTitles" localSheetId="5" hidden="1">'f2 krep (2)'!$19:$25</definedName>
    <definedName name="Z_DF4717B8_E960_4300_AF40_4AC5F93B40E3_.wvu.PrintTitles" localSheetId="8" hidden="1">'f2 spec'!$19:$25</definedName>
    <definedName name="Z_DF4717B8_E960_4300_AF40_4AC5F93B40E3_.wvu.PrintTitles" localSheetId="11" hidden="1">suv!$19:$25</definedName>
  </definedNames>
  <calcPr calcId="114210" fullCalcOnLoad="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J47" i="9"/>
  <c r="J48"/>
  <c r="J49"/>
  <c r="J50"/>
  <c r="J51"/>
  <c r="J52"/>
  <c r="J55"/>
  <c r="J56"/>
  <c r="J59"/>
  <c r="J60"/>
  <c r="J44"/>
  <c r="K47"/>
  <c r="K48"/>
  <c r="K49"/>
  <c r="K50"/>
  <c r="K51"/>
  <c r="K52"/>
  <c r="K55"/>
  <c r="K56"/>
  <c r="K59"/>
  <c r="K60"/>
  <c r="K44"/>
  <c r="L47"/>
  <c r="L48"/>
  <c r="L49"/>
  <c r="L50"/>
  <c r="L51"/>
  <c r="L52"/>
  <c r="L55"/>
  <c r="L56"/>
  <c r="L59"/>
  <c r="L60"/>
  <c r="L44"/>
  <c r="I47"/>
  <c r="I48"/>
  <c r="I49"/>
  <c r="I50"/>
  <c r="I51"/>
  <c r="I52"/>
  <c r="I55"/>
  <c r="I56"/>
  <c r="I59"/>
  <c r="I60"/>
  <c r="I44"/>
  <c r="J44" i="11"/>
  <c r="K44"/>
  <c r="L44"/>
  <c r="I44"/>
  <c r="J85"/>
  <c r="K85"/>
  <c r="L85"/>
  <c r="I85"/>
  <c r="J164"/>
  <c r="K164"/>
  <c r="L164"/>
  <c r="I164"/>
  <c r="J164" i="8"/>
  <c r="K164"/>
  <c r="L164"/>
  <c r="I164"/>
  <c r="J85"/>
  <c r="K85"/>
  <c r="L85"/>
  <c r="I85"/>
  <c r="J44"/>
  <c r="K44"/>
  <c r="L44"/>
  <c r="I44"/>
  <c r="J44" i="7"/>
  <c r="K44"/>
  <c r="L44"/>
  <c r="I44"/>
  <c r="J164" i="6"/>
  <c r="K164"/>
  <c r="L164"/>
  <c r="I164"/>
  <c r="J85"/>
  <c r="K85"/>
  <c r="L85"/>
  <c r="I85"/>
  <c r="J44"/>
  <c r="K44"/>
  <c r="L44"/>
  <c r="I44"/>
  <c r="J164" i="13"/>
  <c r="K164"/>
  <c r="L164"/>
  <c r="I164"/>
  <c r="J85"/>
  <c r="K85"/>
  <c r="L85"/>
  <c r="I85"/>
  <c r="J44"/>
  <c r="K44"/>
  <c r="L44"/>
  <c r="I44"/>
  <c r="J164" i="12"/>
  <c r="K164"/>
  <c r="L164"/>
  <c r="I164"/>
  <c r="J85"/>
  <c r="K85"/>
  <c r="L85"/>
  <c r="I85"/>
  <c r="J44"/>
  <c r="K44"/>
  <c r="L44"/>
  <c r="I44"/>
  <c r="J164" i="5"/>
  <c r="K164"/>
  <c r="L164"/>
  <c r="I164"/>
  <c r="J85"/>
  <c r="K85"/>
  <c r="L85"/>
  <c r="I85"/>
  <c r="J44"/>
  <c r="K44"/>
  <c r="L44"/>
  <c r="I44"/>
  <c r="J164" i="4"/>
  <c r="K164"/>
  <c r="L164"/>
  <c r="I164"/>
  <c r="J85"/>
  <c r="K85"/>
  <c r="L85"/>
  <c r="I85"/>
  <c r="J44"/>
  <c r="K44"/>
  <c r="L44"/>
  <c r="I44"/>
  <c r="J44" i="3"/>
  <c r="K44"/>
  <c r="L44"/>
  <c r="I44"/>
  <c r="J85"/>
  <c r="K85"/>
  <c r="L85"/>
  <c r="I85"/>
  <c r="J164"/>
  <c r="K164"/>
  <c r="L164"/>
  <c r="I164"/>
  <c r="J51"/>
  <c r="J52"/>
  <c r="J35" i="7"/>
  <c r="J40" i="5"/>
  <c r="J35"/>
  <c r="J136" i="4"/>
  <c r="J60" i="3"/>
  <c r="J59"/>
  <c r="J47"/>
  <c r="J40"/>
  <c r="J35"/>
  <c r="L185" i="9"/>
  <c r="K185"/>
  <c r="J185"/>
  <c r="I185"/>
  <c r="L138"/>
  <c r="K138"/>
  <c r="J138"/>
  <c r="I138"/>
  <c r="J49" i="3"/>
  <c r="L40" i="9"/>
  <c r="K40"/>
  <c r="J40" i="7"/>
  <c r="J40" i="9"/>
  <c r="I40"/>
  <c r="J35"/>
  <c r="K35"/>
  <c r="L35"/>
  <c r="I35" i="3"/>
  <c r="I35" i="9"/>
  <c r="K43" i="3"/>
  <c r="K42"/>
  <c r="K41"/>
  <c r="K39"/>
  <c r="K38"/>
  <c r="K37"/>
  <c r="K34"/>
  <c r="K33"/>
  <c r="K32"/>
  <c r="K3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K180"/>
  <c r="K179"/>
  <c r="K172"/>
  <c r="K171"/>
  <c r="K175"/>
  <c r="K174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K336"/>
  <c r="L43"/>
  <c r="L42"/>
  <c r="L41"/>
  <c r="L39"/>
  <c r="L38"/>
  <c r="L37"/>
  <c r="L34"/>
  <c r="L33"/>
  <c r="L32"/>
  <c r="L3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L180"/>
  <c r="L179"/>
  <c r="L172"/>
  <c r="L171"/>
  <c r="L175"/>
  <c r="L174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L336"/>
  <c r="I43" i="13"/>
  <c r="I42"/>
  <c r="I41"/>
  <c r="I34"/>
  <c r="I33"/>
  <c r="I32"/>
  <c r="I39"/>
  <c r="I38"/>
  <c r="I37"/>
  <c r="I3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43"/>
  <c r="J42"/>
  <c r="J41"/>
  <c r="J34"/>
  <c r="J33"/>
  <c r="J32"/>
  <c r="J39"/>
  <c r="J38"/>
  <c r="J37"/>
  <c r="J3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43"/>
  <c r="K42"/>
  <c r="K41"/>
  <c r="K34"/>
  <c r="K33"/>
  <c r="K32"/>
  <c r="K39"/>
  <c r="K38"/>
  <c r="K37"/>
  <c r="K3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43"/>
  <c r="L42"/>
  <c r="L41"/>
  <c r="L34"/>
  <c r="L33"/>
  <c r="L32"/>
  <c r="L39"/>
  <c r="L38"/>
  <c r="L37"/>
  <c r="L3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34" i="12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G15" i="4"/>
  <c r="G15" i="9"/>
  <c r="G15" i="11"/>
  <c r="G15" i="8"/>
  <c r="G15" i="7"/>
  <c r="G15" i="6"/>
  <c r="G15" i="5"/>
  <c r="I43" i="11"/>
  <c r="I42"/>
  <c r="I41"/>
  <c r="I34"/>
  <c r="I33"/>
  <c r="I32"/>
  <c r="I39"/>
  <c r="I38"/>
  <c r="I37"/>
  <c r="I3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J184" i="9"/>
  <c r="K184"/>
  <c r="L184"/>
  <c r="I184"/>
  <c r="L143"/>
  <c r="K143"/>
  <c r="J143"/>
  <c r="I143"/>
  <c r="I36"/>
  <c r="J36"/>
  <c r="K36"/>
  <c r="L36"/>
  <c r="I34"/>
  <c r="I33"/>
  <c r="I32"/>
  <c r="I39"/>
  <c r="I38"/>
  <c r="I37"/>
  <c r="I31"/>
  <c r="I43"/>
  <c r="I42"/>
  <c r="I41"/>
  <c r="I142"/>
  <c r="I141"/>
  <c r="I140"/>
  <c r="I137"/>
  <c r="I136"/>
  <c r="I135"/>
  <c r="I132"/>
  <c r="I131"/>
  <c r="I130"/>
  <c r="I129"/>
  <c r="I64"/>
  <c r="I63"/>
  <c r="I69"/>
  <c r="I68"/>
  <c r="I74"/>
  <c r="I73"/>
  <c r="I62"/>
  <c r="I80"/>
  <c r="I79"/>
  <c r="I78"/>
  <c r="I61"/>
  <c r="I85"/>
  <c r="I84"/>
  <c r="I83"/>
  <c r="I82"/>
  <c r="I93"/>
  <c r="I92"/>
  <c r="I91"/>
  <c r="I98"/>
  <c r="I97"/>
  <c r="I96"/>
  <c r="I103"/>
  <c r="I102"/>
  <c r="I101"/>
  <c r="I90"/>
  <c r="I109"/>
  <c r="I108"/>
  <c r="I107"/>
  <c r="I114"/>
  <c r="I113"/>
  <c r="I112"/>
  <c r="I118"/>
  <c r="I117"/>
  <c r="I116"/>
  <c r="I122"/>
  <c r="I121"/>
  <c r="I120"/>
  <c r="I126"/>
  <c r="I125"/>
  <c r="I124"/>
  <c r="I106"/>
  <c r="I148"/>
  <c r="I147"/>
  <c r="I152"/>
  <c r="I151"/>
  <c r="I146"/>
  <c r="I145"/>
  <c r="I157"/>
  <c r="I156"/>
  <c r="I155"/>
  <c r="I161"/>
  <c r="I160"/>
  <c r="I166"/>
  <c r="I165"/>
  <c r="I159"/>
  <c r="I154"/>
  <c r="I30"/>
  <c r="J34"/>
  <c r="J33"/>
  <c r="J32"/>
  <c r="J39"/>
  <c r="J38"/>
  <c r="J37"/>
  <c r="J31"/>
  <c r="J43"/>
  <c r="J42"/>
  <c r="J41"/>
  <c r="J142"/>
  <c r="J141"/>
  <c r="J140"/>
  <c r="J137"/>
  <c r="J136"/>
  <c r="J135"/>
  <c r="J132"/>
  <c r="J131"/>
  <c r="J130"/>
  <c r="J129"/>
  <c r="J64"/>
  <c r="J63"/>
  <c r="J69"/>
  <c r="J68"/>
  <c r="J74"/>
  <c r="J73"/>
  <c r="J62"/>
  <c r="J80"/>
  <c r="J79"/>
  <c r="J78"/>
  <c r="J61"/>
  <c r="J85"/>
  <c r="J84"/>
  <c r="J83"/>
  <c r="J82"/>
  <c r="J93"/>
  <c r="J92"/>
  <c r="J91"/>
  <c r="J98"/>
  <c r="J97"/>
  <c r="J96"/>
  <c r="J103"/>
  <c r="J102"/>
  <c r="J101"/>
  <c r="J90"/>
  <c r="J109"/>
  <c r="J108"/>
  <c r="J107"/>
  <c r="J114"/>
  <c r="J113"/>
  <c r="J112"/>
  <c r="J118"/>
  <c r="J117"/>
  <c r="J116"/>
  <c r="J122"/>
  <c r="J121"/>
  <c r="J120"/>
  <c r="J126"/>
  <c r="J125"/>
  <c r="J124"/>
  <c r="J106"/>
  <c r="J148"/>
  <c r="J147"/>
  <c r="J152"/>
  <c r="J151"/>
  <c r="J146"/>
  <c r="J145"/>
  <c r="J157"/>
  <c r="J156"/>
  <c r="J155"/>
  <c r="J161"/>
  <c r="J160"/>
  <c r="J166"/>
  <c r="J165"/>
  <c r="J159"/>
  <c r="J154"/>
  <c r="J30"/>
  <c r="K34"/>
  <c r="K33"/>
  <c r="K32"/>
  <c r="K39"/>
  <c r="K38"/>
  <c r="K37"/>
  <c r="K31"/>
  <c r="K43"/>
  <c r="K42"/>
  <c r="K41"/>
  <c r="K142"/>
  <c r="K141"/>
  <c r="K140"/>
  <c r="K137"/>
  <c r="K136"/>
  <c r="K135"/>
  <c r="K132"/>
  <c r="K131"/>
  <c r="K130"/>
  <c r="K129"/>
  <c r="K64"/>
  <c r="K63"/>
  <c r="K69"/>
  <c r="K68"/>
  <c r="K74"/>
  <c r="K73"/>
  <c r="K62"/>
  <c r="K80"/>
  <c r="K79"/>
  <c r="K78"/>
  <c r="K61"/>
  <c r="K85"/>
  <c r="K84"/>
  <c r="K83"/>
  <c r="K82"/>
  <c r="K93"/>
  <c r="K92"/>
  <c r="K91"/>
  <c r="K98"/>
  <c r="K97"/>
  <c r="K96"/>
  <c r="K103"/>
  <c r="K102"/>
  <c r="K101"/>
  <c r="K90"/>
  <c r="K109"/>
  <c r="K108"/>
  <c r="K107"/>
  <c r="K114"/>
  <c r="K113"/>
  <c r="K112"/>
  <c r="K118"/>
  <c r="K117"/>
  <c r="K116"/>
  <c r="K122"/>
  <c r="K121"/>
  <c r="K120"/>
  <c r="K126"/>
  <c r="K125"/>
  <c r="K124"/>
  <c r="K106"/>
  <c r="K148"/>
  <c r="K147"/>
  <c r="K152"/>
  <c r="K151"/>
  <c r="K146"/>
  <c r="K145"/>
  <c r="K157"/>
  <c r="K156"/>
  <c r="K155"/>
  <c r="K161"/>
  <c r="K160"/>
  <c r="K166"/>
  <c r="K165"/>
  <c r="K159"/>
  <c r="K154"/>
  <c r="K30"/>
  <c r="L34"/>
  <c r="L33"/>
  <c r="L32"/>
  <c r="L39"/>
  <c r="L38"/>
  <c r="L37"/>
  <c r="L31"/>
  <c r="L43"/>
  <c r="L42"/>
  <c r="L41"/>
  <c r="L142"/>
  <c r="L141"/>
  <c r="L140"/>
  <c r="L137"/>
  <c r="L136"/>
  <c r="L135"/>
  <c r="L132"/>
  <c r="L131"/>
  <c r="L130"/>
  <c r="L129"/>
  <c r="L64"/>
  <c r="L63"/>
  <c r="L69"/>
  <c r="L68"/>
  <c r="L74"/>
  <c r="L73"/>
  <c r="L62"/>
  <c r="L80"/>
  <c r="L79"/>
  <c r="L78"/>
  <c r="L61"/>
  <c r="L85"/>
  <c r="L84"/>
  <c r="L83"/>
  <c r="L82"/>
  <c r="L93"/>
  <c r="L92"/>
  <c r="L91"/>
  <c r="L98"/>
  <c r="L97"/>
  <c r="L96"/>
  <c r="L103"/>
  <c r="L102"/>
  <c r="L101"/>
  <c r="L90"/>
  <c r="L109"/>
  <c r="L108"/>
  <c r="L107"/>
  <c r="L114"/>
  <c r="L113"/>
  <c r="L112"/>
  <c r="L118"/>
  <c r="L117"/>
  <c r="L116"/>
  <c r="L122"/>
  <c r="L121"/>
  <c r="L120"/>
  <c r="L126"/>
  <c r="L125"/>
  <c r="L124"/>
  <c r="L106"/>
  <c r="L148"/>
  <c r="L147"/>
  <c r="L152"/>
  <c r="L151"/>
  <c r="L146"/>
  <c r="L145"/>
  <c r="L157"/>
  <c r="L156"/>
  <c r="L155"/>
  <c r="L161"/>
  <c r="L160"/>
  <c r="L166"/>
  <c r="L165"/>
  <c r="L159"/>
  <c r="L154"/>
  <c r="L30"/>
  <c r="I183"/>
  <c r="I182"/>
  <c r="I175"/>
  <c r="I174"/>
  <c r="I178"/>
  <c r="I177"/>
  <c r="I188"/>
  <c r="I187"/>
  <c r="I193"/>
  <c r="I192"/>
  <c r="I173"/>
  <c r="I197"/>
  <c r="I196"/>
  <c r="I195"/>
  <c r="I205"/>
  <c r="I204"/>
  <c r="I209"/>
  <c r="I208"/>
  <c r="I203"/>
  <c r="I217"/>
  <c r="I216"/>
  <c r="I215"/>
  <c r="I221"/>
  <c r="I220"/>
  <c r="I219"/>
  <c r="I172"/>
  <c r="I228"/>
  <c r="I227"/>
  <c r="I234"/>
  <c r="I233"/>
  <c r="I238"/>
  <c r="I237"/>
  <c r="I242"/>
  <c r="I241"/>
  <c r="I247"/>
  <c r="I246"/>
  <c r="I250"/>
  <c r="I249"/>
  <c r="I253"/>
  <c r="I252"/>
  <c r="I226"/>
  <c r="I258"/>
  <c r="I257"/>
  <c r="I264"/>
  <c r="I263"/>
  <c r="I268"/>
  <c r="I267"/>
  <c r="I272"/>
  <c r="I271"/>
  <c r="I276"/>
  <c r="I275"/>
  <c r="I279"/>
  <c r="I278"/>
  <c r="I282"/>
  <c r="I281"/>
  <c r="I256"/>
  <c r="I225"/>
  <c r="I289"/>
  <c r="I288"/>
  <c r="I294"/>
  <c r="I293"/>
  <c r="I298"/>
  <c r="I297"/>
  <c r="I302"/>
  <c r="I301"/>
  <c r="I306"/>
  <c r="I305"/>
  <c r="I309"/>
  <c r="I308"/>
  <c r="I312"/>
  <c r="I311"/>
  <c r="I287"/>
  <c r="I317"/>
  <c r="I316"/>
  <c r="I322"/>
  <c r="I321"/>
  <c r="I327"/>
  <c r="I325"/>
  <c r="I331"/>
  <c r="I330"/>
  <c r="I335"/>
  <c r="I334"/>
  <c r="I338"/>
  <c r="I337"/>
  <c r="I341"/>
  <c r="I340"/>
  <c r="I315"/>
  <c r="I286"/>
  <c r="I171"/>
  <c r="J183"/>
  <c r="J182"/>
  <c r="J175"/>
  <c r="J174"/>
  <c r="J178"/>
  <c r="J177"/>
  <c r="J188"/>
  <c r="J187"/>
  <c r="J193"/>
  <c r="J192"/>
  <c r="J173"/>
  <c r="J197"/>
  <c r="J196"/>
  <c r="J195"/>
  <c r="J205"/>
  <c r="J204"/>
  <c r="J209"/>
  <c r="J208"/>
  <c r="J203"/>
  <c r="J217"/>
  <c r="J216"/>
  <c r="J215"/>
  <c r="J221"/>
  <c r="J220"/>
  <c r="J219"/>
  <c r="J172"/>
  <c r="J228"/>
  <c r="J227"/>
  <c r="J234"/>
  <c r="J233"/>
  <c r="J238"/>
  <c r="J237"/>
  <c r="J242"/>
  <c r="J241"/>
  <c r="J247"/>
  <c r="J246"/>
  <c r="J250"/>
  <c r="J249"/>
  <c r="J253"/>
  <c r="J252"/>
  <c r="J226"/>
  <c r="J258"/>
  <c r="J257"/>
  <c r="J264"/>
  <c r="J263"/>
  <c r="J268"/>
  <c r="J267"/>
  <c r="J272"/>
  <c r="J271"/>
  <c r="J276"/>
  <c r="J275"/>
  <c r="J279"/>
  <c r="J278"/>
  <c r="J282"/>
  <c r="J281"/>
  <c r="J256"/>
  <c r="J225"/>
  <c r="J289"/>
  <c r="J288"/>
  <c r="J294"/>
  <c r="J293"/>
  <c r="J298"/>
  <c r="J297"/>
  <c r="J302"/>
  <c r="J301"/>
  <c r="J306"/>
  <c r="J305"/>
  <c r="J309"/>
  <c r="J308"/>
  <c r="J312"/>
  <c r="J311"/>
  <c r="J287"/>
  <c r="J317"/>
  <c r="J316"/>
  <c r="J322"/>
  <c r="J321"/>
  <c r="J327"/>
  <c r="J325"/>
  <c r="J331"/>
  <c r="J330"/>
  <c r="J335"/>
  <c r="J334"/>
  <c r="J338"/>
  <c r="J337"/>
  <c r="J341"/>
  <c r="J340"/>
  <c r="J315"/>
  <c r="J286"/>
  <c r="J171"/>
  <c r="K183"/>
  <c r="K182"/>
  <c r="K175"/>
  <c r="K174"/>
  <c r="K178"/>
  <c r="K177"/>
  <c r="K188"/>
  <c r="K187"/>
  <c r="K193"/>
  <c r="K192"/>
  <c r="K173"/>
  <c r="K197"/>
  <c r="K196"/>
  <c r="K195"/>
  <c r="K205"/>
  <c r="K204"/>
  <c r="K209"/>
  <c r="K208"/>
  <c r="K203"/>
  <c r="K217"/>
  <c r="K216"/>
  <c r="K215"/>
  <c r="K221"/>
  <c r="K220"/>
  <c r="K219"/>
  <c r="K172"/>
  <c r="K228"/>
  <c r="K227"/>
  <c r="K234"/>
  <c r="K233"/>
  <c r="K238"/>
  <c r="K237"/>
  <c r="K242"/>
  <c r="K241"/>
  <c r="K247"/>
  <c r="K246"/>
  <c r="K250"/>
  <c r="K249"/>
  <c r="K253"/>
  <c r="K252"/>
  <c r="K226"/>
  <c r="K258"/>
  <c r="K257"/>
  <c r="K264"/>
  <c r="K263"/>
  <c r="K268"/>
  <c r="K267"/>
  <c r="K272"/>
  <c r="K271"/>
  <c r="K276"/>
  <c r="K275"/>
  <c r="K279"/>
  <c r="K278"/>
  <c r="K282"/>
  <c r="K281"/>
  <c r="K256"/>
  <c r="K225"/>
  <c r="K289"/>
  <c r="K288"/>
  <c r="K294"/>
  <c r="K293"/>
  <c r="K298"/>
  <c r="K297"/>
  <c r="K302"/>
  <c r="K301"/>
  <c r="K306"/>
  <c r="K305"/>
  <c r="K309"/>
  <c r="K308"/>
  <c r="K312"/>
  <c r="K311"/>
  <c r="K287"/>
  <c r="K317"/>
  <c r="K316"/>
  <c r="K322"/>
  <c r="K321"/>
  <c r="K327"/>
  <c r="K325"/>
  <c r="K331"/>
  <c r="K330"/>
  <c r="K335"/>
  <c r="K334"/>
  <c r="K338"/>
  <c r="K337"/>
  <c r="K341"/>
  <c r="K340"/>
  <c r="K315"/>
  <c r="K286"/>
  <c r="K171"/>
  <c r="L183"/>
  <c r="L182"/>
  <c r="L175"/>
  <c r="L174"/>
  <c r="L178"/>
  <c r="L177"/>
  <c r="L188"/>
  <c r="L187"/>
  <c r="L193"/>
  <c r="L192"/>
  <c r="L173"/>
  <c r="L197"/>
  <c r="L196"/>
  <c r="L195"/>
  <c r="L205"/>
  <c r="L204"/>
  <c r="L209"/>
  <c r="L208"/>
  <c r="L203"/>
  <c r="L217"/>
  <c r="L216"/>
  <c r="L215"/>
  <c r="L221"/>
  <c r="L220"/>
  <c r="L219"/>
  <c r="L172"/>
  <c r="L228"/>
  <c r="L227"/>
  <c r="L234"/>
  <c r="L233"/>
  <c r="L238"/>
  <c r="L237"/>
  <c r="L242"/>
  <c r="L241"/>
  <c r="L247"/>
  <c r="L246"/>
  <c r="L250"/>
  <c r="L249"/>
  <c r="L253"/>
  <c r="L252"/>
  <c r="L226"/>
  <c r="L258"/>
  <c r="L257"/>
  <c r="L264"/>
  <c r="L263"/>
  <c r="L268"/>
  <c r="L267"/>
  <c r="L272"/>
  <c r="L271"/>
  <c r="L276"/>
  <c r="L275"/>
  <c r="L279"/>
  <c r="L278"/>
  <c r="L282"/>
  <c r="L281"/>
  <c r="L256"/>
  <c r="L225"/>
  <c r="L289"/>
  <c r="L288"/>
  <c r="L294"/>
  <c r="L293"/>
  <c r="L298"/>
  <c r="L297"/>
  <c r="L302"/>
  <c r="L301"/>
  <c r="L306"/>
  <c r="L305"/>
  <c r="L309"/>
  <c r="L308"/>
  <c r="L312"/>
  <c r="L311"/>
  <c r="L287"/>
  <c r="L317"/>
  <c r="L316"/>
  <c r="L322"/>
  <c r="L321"/>
  <c r="L327"/>
  <c r="L325"/>
  <c r="L331"/>
  <c r="L330"/>
  <c r="L335"/>
  <c r="L334"/>
  <c r="L338"/>
  <c r="L337"/>
  <c r="L341"/>
  <c r="L340"/>
  <c r="L315"/>
  <c r="L286"/>
  <c r="L171"/>
  <c r="I343"/>
  <c r="J343"/>
  <c r="K343"/>
  <c r="L343"/>
  <c r="I43" i="8"/>
  <c r="I42"/>
  <c r="I41"/>
  <c r="I34"/>
  <c r="I33"/>
  <c r="I32"/>
  <c r="I39"/>
  <c r="I38"/>
  <c r="I37"/>
  <c r="I3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43"/>
  <c r="J42"/>
  <c r="J41"/>
  <c r="J34"/>
  <c r="J33"/>
  <c r="J32"/>
  <c r="J39"/>
  <c r="J38"/>
  <c r="J37"/>
  <c r="J3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43"/>
  <c r="K42"/>
  <c r="K41"/>
  <c r="K34"/>
  <c r="K33"/>
  <c r="K32"/>
  <c r="K39"/>
  <c r="K38"/>
  <c r="K37"/>
  <c r="K3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43"/>
  <c r="L42"/>
  <c r="L41"/>
  <c r="L34"/>
  <c r="L33"/>
  <c r="L32"/>
  <c r="L39"/>
  <c r="L38"/>
  <c r="L37"/>
  <c r="L3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34" i="7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5"/>
  <c r="I84"/>
  <c r="I83"/>
  <c r="I82"/>
  <c r="I93"/>
  <c r="I92"/>
  <c r="I91"/>
  <c r="I98"/>
  <c r="I97"/>
  <c r="I96"/>
  <c r="I103"/>
  <c r="I102"/>
  <c r="I101"/>
  <c r="I90"/>
  <c r="I109"/>
  <c r="I108"/>
  <c r="I107"/>
  <c r="I114"/>
  <c r="I113"/>
  <c r="I112"/>
  <c r="I118"/>
  <c r="I117"/>
  <c r="I116"/>
  <c r="I122"/>
  <c r="I121"/>
  <c r="I120"/>
  <c r="I126"/>
  <c r="I125"/>
  <c r="I124"/>
  <c r="I106"/>
  <c r="I132"/>
  <c r="I131"/>
  <c r="I130"/>
  <c r="I137"/>
  <c r="I136"/>
  <c r="I135"/>
  <c r="I142"/>
  <c r="I141"/>
  <c r="I140"/>
  <c r="I129"/>
  <c r="I148"/>
  <c r="I147"/>
  <c r="I152"/>
  <c r="I151"/>
  <c r="I146"/>
  <c r="I145"/>
  <c r="I157"/>
  <c r="I156"/>
  <c r="I155"/>
  <c r="I161"/>
  <c r="I160"/>
  <c r="I166"/>
  <c r="I165"/>
  <c r="I159"/>
  <c r="I154"/>
  <c r="I30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5"/>
  <c r="J84"/>
  <c r="J83"/>
  <c r="J82"/>
  <c r="J93"/>
  <c r="J92"/>
  <c r="J91"/>
  <c r="J98"/>
  <c r="J97"/>
  <c r="J96"/>
  <c r="J103"/>
  <c r="J102"/>
  <c r="J101"/>
  <c r="J90"/>
  <c r="J109"/>
  <c r="J108"/>
  <c r="J107"/>
  <c r="J114"/>
  <c r="J113"/>
  <c r="J112"/>
  <c r="J118"/>
  <c r="J117"/>
  <c r="J116"/>
  <c r="J122"/>
  <c r="J121"/>
  <c r="J120"/>
  <c r="J126"/>
  <c r="J125"/>
  <c r="J124"/>
  <c r="J106"/>
  <c r="J132"/>
  <c r="J131"/>
  <c r="J130"/>
  <c r="J137"/>
  <c r="J136"/>
  <c r="J135"/>
  <c r="J142"/>
  <c r="J141"/>
  <c r="J140"/>
  <c r="J129"/>
  <c r="J148"/>
  <c r="J147"/>
  <c r="J152"/>
  <c r="J151"/>
  <c r="J146"/>
  <c r="J145"/>
  <c r="J157"/>
  <c r="J156"/>
  <c r="J155"/>
  <c r="J161"/>
  <c r="J160"/>
  <c r="J166"/>
  <c r="J165"/>
  <c r="J159"/>
  <c r="J154"/>
  <c r="J30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5"/>
  <c r="K84"/>
  <c r="K83"/>
  <c r="K82"/>
  <c r="K93"/>
  <c r="K92"/>
  <c r="K91"/>
  <c r="K98"/>
  <c r="K97"/>
  <c r="K96"/>
  <c r="K103"/>
  <c r="K102"/>
  <c r="K101"/>
  <c r="K90"/>
  <c r="K109"/>
  <c r="K108"/>
  <c r="K107"/>
  <c r="K114"/>
  <c r="K113"/>
  <c r="K112"/>
  <c r="K118"/>
  <c r="K117"/>
  <c r="K116"/>
  <c r="K122"/>
  <c r="K121"/>
  <c r="K120"/>
  <c r="K126"/>
  <c r="K125"/>
  <c r="K124"/>
  <c r="K106"/>
  <c r="K132"/>
  <c r="K131"/>
  <c r="K130"/>
  <c r="K137"/>
  <c r="K136"/>
  <c r="K135"/>
  <c r="K142"/>
  <c r="K141"/>
  <c r="K140"/>
  <c r="K129"/>
  <c r="K148"/>
  <c r="K147"/>
  <c r="K152"/>
  <c r="K151"/>
  <c r="K146"/>
  <c r="K145"/>
  <c r="K157"/>
  <c r="K156"/>
  <c r="K155"/>
  <c r="K161"/>
  <c r="K160"/>
  <c r="K166"/>
  <c r="K165"/>
  <c r="K159"/>
  <c r="K154"/>
  <c r="K30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5"/>
  <c r="L84"/>
  <c r="L83"/>
  <c r="L82"/>
  <c r="L93"/>
  <c r="L92"/>
  <c r="L91"/>
  <c r="L98"/>
  <c r="L97"/>
  <c r="L96"/>
  <c r="L103"/>
  <c r="L102"/>
  <c r="L101"/>
  <c r="L90"/>
  <c r="L109"/>
  <c r="L108"/>
  <c r="L107"/>
  <c r="L114"/>
  <c r="L113"/>
  <c r="L112"/>
  <c r="L118"/>
  <c r="L117"/>
  <c r="L116"/>
  <c r="L122"/>
  <c r="L121"/>
  <c r="L120"/>
  <c r="L126"/>
  <c r="L125"/>
  <c r="L124"/>
  <c r="L106"/>
  <c r="L132"/>
  <c r="L131"/>
  <c r="L130"/>
  <c r="L137"/>
  <c r="L136"/>
  <c r="L135"/>
  <c r="L142"/>
  <c r="L141"/>
  <c r="L140"/>
  <c r="L129"/>
  <c r="L148"/>
  <c r="L147"/>
  <c r="L152"/>
  <c r="L151"/>
  <c r="L146"/>
  <c r="L145"/>
  <c r="L157"/>
  <c r="L156"/>
  <c r="L155"/>
  <c r="L161"/>
  <c r="L160"/>
  <c r="L166"/>
  <c r="L165"/>
  <c r="L159"/>
  <c r="L154"/>
  <c r="L30"/>
  <c r="I175"/>
  <c r="I174"/>
  <c r="I178"/>
  <c r="I177"/>
  <c r="I183"/>
  <c r="I182"/>
  <c r="I188"/>
  <c r="I187"/>
  <c r="I193"/>
  <c r="I192"/>
  <c r="I173"/>
  <c r="I197"/>
  <c r="I196"/>
  <c r="I195"/>
  <c r="I205"/>
  <c r="I204"/>
  <c r="I209"/>
  <c r="I208"/>
  <c r="I203"/>
  <c r="I217"/>
  <c r="I216"/>
  <c r="I215"/>
  <c r="I221"/>
  <c r="I220"/>
  <c r="I219"/>
  <c r="I172"/>
  <c r="I228"/>
  <c r="I227"/>
  <c r="I234"/>
  <c r="I233"/>
  <c r="I238"/>
  <c r="I237"/>
  <c r="I242"/>
  <c r="I241"/>
  <c r="I247"/>
  <c r="I246"/>
  <c r="I250"/>
  <c r="I249"/>
  <c r="I253"/>
  <c r="I252"/>
  <c r="I226"/>
  <c r="I258"/>
  <c r="I257"/>
  <c r="I264"/>
  <c r="I263"/>
  <c r="I268"/>
  <c r="I267"/>
  <c r="I272"/>
  <c r="I271"/>
  <c r="I276"/>
  <c r="I275"/>
  <c r="I279"/>
  <c r="I278"/>
  <c r="I282"/>
  <c r="I281"/>
  <c r="I256"/>
  <c r="I225"/>
  <c r="I289"/>
  <c r="I288"/>
  <c r="I294"/>
  <c r="I293"/>
  <c r="I298"/>
  <c r="I297"/>
  <c r="I302"/>
  <c r="I301"/>
  <c r="I306"/>
  <c r="I305"/>
  <c r="I309"/>
  <c r="I308"/>
  <c r="I312"/>
  <c r="I311"/>
  <c r="I287"/>
  <c r="I317"/>
  <c r="I316"/>
  <c r="I322"/>
  <c r="I321"/>
  <c r="I327"/>
  <c r="I325"/>
  <c r="I331"/>
  <c r="I330"/>
  <c r="I335"/>
  <c r="I334"/>
  <c r="I338"/>
  <c r="I337"/>
  <c r="I341"/>
  <c r="I340"/>
  <c r="I315"/>
  <c r="I286"/>
  <c r="I171"/>
  <c r="J175"/>
  <c r="J174"/>
  <c r="J178"/>
  <c r="J177"/>
  <c r="J183"/>
  <c r="J182"/>
  <c r="J188"/>
  <c r="J187"/>
  <c r="J193"/>
  <c r="J192"/>
  <c r="J173"/>
  <c r="J197"/>
  <c r="J196"/>
  <c r="J195"/>
  <c r="J205"/>
  <c r="J204"/>
  <c r="J209"/>
  <c r="J208"/>
  <c r="J203"/>
  <c r="J217"/>
  <c r="J216"/>
  <c r="J215"/>
  <c r="J221"/>
  <c r="J220"/>
  <c r="J219"/>
  <c r="J172"/>
  <c r="J228"/>
  <c r="J227"/>
  <c r="J234"/>
  <c r="J233"/>
  <c r="J238"/>
  <c r="J237"/>
  <c r="J242"/>
  <c r="J241"/>
  <c r="J247"/>
  <c r="J246"/>
  <c r="J250"/>
  <c r="J249"/>
  <c r="J253"/>
  <c r="J252"/>
  <c r="J226"/>
  <c r="J258"/>
  <c r="J257"/>
  <c r="J264"/>
  <c r="J263"/>
  <c r="J268"/>
  <c r="J267"/>
  <c r="J272"/>
  <c r="J271"/>
  <c r="J276"/>
  <c r="J275"/>
  <c r="J279"/>
  <c r="J278"/>
  <c r="J282"/>
  <c r="J281"/>
  <c r="J256"/>
  <c r="J225"/>
  <c r="J289"/>
  <c r="J288"/>
  <c r="J294"/>
  <c r="J293"/>
  <c r="J298"/>
  <c r="J297"/>
  <c r="J302"/>
  <c r="J301"/>
  <c r="J306"/>
  <c r="J305"/>
  <c r="J309"/>
  <c r="J308"/>
  <c r="J312"/>
  <c r="J311"/>
  <c r="J287"/>
  <c r="J317"/>
  <c r="J316"/>
  <c r="J322"/>
  <c r="J321"/>
  <c r="J327"/>
  <c r="J325"/>
  <c r="J331"/>
  <c r="J330"/>
  <c r="J335"/>
  <c r="J334"/>
  <c r="J338"/>
  <c r="J337"/>
  <c r="J341"/>
  <c r="J340"/>
  <c r="J315"/>
  <c r="J286"/>
  <c r="J171"/>
  <c r="K175"/>
  <c r="K174"/>
  <c r="K178"/>
  <c r="K177"/>
  <c r="K183"/>
  <c r="K182"/>
  <c r="K188"/>
  <c r="K187"/>
  <c r="K193"/>
  <c r="K192"/>
  <c r="K173"/>
  <c r="K197"/>
  <c r="K196"/>
  <c r="K195"/>
  <c r="K205"/>
  <c r="K204"/>
  <c r="K209"/>
  <c r="K208"/>
  <c r="K203"/>
  <c r="K217"/>
  <c r="K216"/>
  <c r="K215"/>
  <c r="K221"/>
  <c r="K220"/>
  <c r="K219"/>
  <c r="K172"/>
  <c r="K228"/>
  <c r="K227"/>
  <c r="K234"/>
  <c r="K233"/>
  <c r="K238"/>
  <c r="K237"/>
  <c r="K242"/>
  <c r="K241"/>
  <c r="K247"/>
  <c r="K246"/>
  <c r="K250"/>
  <c r="K249"/>
  <c r="K253"/>
  <c r="K252"/>
  <c r="K226"/>
  <c r="K258"/>
  <c r="K257"/>
  <c r="K264"/>
  <c r="K263"/>
  <c r="K268"/>
  <c r="K267"/>
  <c r="K272"/>
  <c r="K271"/>
  <c r="K276"/>
  <c r="K275"/>
  <c r="K279"/>
  <c r="K278"/>
  <c r="K282"/>
  <c r="K281"/>
  <c r="K256"/>
  <c r="K225"/>
  <c r="K289"/>
  <c r="K288"/>
  <c r="K294"/>
  <c r="K293"/>
  <c r="K298"/>
  <c r="K297"/>
  <c r="K302"/>
  <c r="K301"/>
  <c r="K306"/>
  <c r="K305"/>
  <c r="K309"/>
  <c r="K308"/>
  <c r="K312"/>
  <c r="K311"/>
  <c r="K287"/>
  <c r="K317"/>
  <c r="K316"/>
  <c r="K322"/>
  <c r="K321"/>
  <c r="K327"/>
  <c r="K325"/>
  <c r="K331"/>
  <c r="K330"/>
  <c r="K335"/>
  <c r="K334"/>
  <c r="K338"/>
  <c r="K337"/>
  <c r="K341"/>
  <c r="K340"/>
  <c r="K315"/>
  <c r="K286"/>
  <c r="K171"/>
  <c r="L175"/>
  <c r="L174"/>
  <c r="L178"/>
  <c r="L177"/>
  <c r="L183"/>
  <c r="L182"/>
  <c r="L188"/>
  <c r="L187"/>
  <c r="L193"/>
  <c r="L192"/>
  <c r="L173"/>
  <c r="L197"/>
  <c r="L196"/>
  <c r="L195"/>
  <c r="L205"/>
  <c r="L204"/>
  <c r="L209"/>
  <c r="L208"/>
  <c r="L203"/>
  <c r="L217"/>
  <c r="L216"/>
  <c r="L215"/>
  <c r="L221"/>
  <c r="L220"/>
  <c r="L219"/>
  <c r="L172"/>
  <c r="L228"/>
  <c r="L227"/>
  <c r="L234"/>
  <c r="L233"/>
  <c r="L238"/>
  <c r="L237"/>
  <c r="L242"/>
  <c r="L241"/>
  <c r="L247"/>
  <c r="L246"/>
  <c r="L250"/>
  <c r="L249"/>
  <c r="L253"/>
  <c r="L252"/>
  <c r="L226"/>
  <c r="L258"/>
  <c r="L257"/>
  <c r="L264"/>
  <c r="L263"/>
  <c r="L268"/>
  <c r="L267"/>
  <c r="L272"/>
  <c r="L271"/>
  <c r="L276"/>
  <c r="L275"/>
  <c r="L279"/>
  <c r="L278"/>
  <c r="L282"/>
  <c r="L281"/>
  <c r="L256"/>
  <c r="L225"/>
  <c r="L289"/>
  <c r="L288"/>
  <c r="L294"/>
  <c r="L293"/>
  <c r="L298"/>
  <c r="L297"/>
  <c r="L302"/>
  <c r="L301"/>
  <c r="L306"/>
  <c r="L305"/>
  <c r="L309"/>
  <c r="L308"/>
  <c r="L312"/>
  <c r="L311"/>
  <c r="L287"/>
  <c r="L317"/>
  <c r="L316"/>
  <c r="L322"/>
  <c r="L321"/>
  <c r="L327"/>
  <c r="L325"/>
  <c r="L331"/>
  <c r="L330"/>
  <c r="L335"/>
  <c r="L334"/>
  <c r="L338"/>
  <c r="L337"/>
  <c r="L341"/>
  <c r="L340"/>
  <c r="L315"/>
  <c r="L286"/>
  <c r="L171"/>
  <c r="I343"/>
  <c r="J343"/>
  <c r="K343"/>
  <c r="L343"/>
  <c r="I34" i="6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90"/>
  <c r="J189"/>
  <c r="J172"/>
  <c r="J171"/>
  <c r="J175"/>
  <c r="J174"/>
  <c r="J180"/>
  <c r="J179"/>
  <c r="J185"/>
  <c r="J184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34" i="5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30"/>
  <c r="I129"/>
  <c r="I128"/>
  <c r="I135"/>
  <c r="I134"/>
  <c r="I133"/>
  <c r="I140"/>
  <c r="I139"/>
  <c r="I138"/>
  <c r="I127"/>
  <c r="I146"/>
  <c r="I145"/>
  <c r="I150"/>
  <c r="I149"/>
  <c r="I144"/>
  <c r="I143"/>
  <c r="I155"/>
  <c r="I154"/>
  <c r="I153"/>
  <c r="I159"/>
  <c r="I158"/>
  <c r="I163"/>
  <c r="I157"/>
  <c r="I152"/>
  <c r="I30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30"/>
  <c r="J129"/>
  <c r="J128"/>
  <c r="J135"/>
  <c r="J134"/>
  <c r="J133"/>
  <c r="J140"/>
  <c r="J139"/>
  <c r="J138"/>
  <c r="J127"/>
  <c r="J146"/>
  <c r="J145"/>
  <c r="J150"/>
  <c r="J149"/>
  <c r="J144"/>
  <c r="J143"/>
  <c r="J155"/>
  <c r="J154"/>
  <c r="J153"/>
  <c r="J159"/>
  <c r="J158"/>
  <c r="J163"/>
  <c r="J157"/>
  <c r="J152"/>
  <c r="J30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30"/>
  <c r="K129"/>
  <c r="K128"/>
  <c r="K135"/>
  <c r="K134"/>
  <c r="K133"/>
  <c r="K140"/>
  <c r="K139"/>
  <c r="K138"/>
  <c r="K127"/>
  <c r="K146"/>
  <c r="K145"/>
  <c r="K150"/>
  <c r="K149"/>
  <c r="K144"/>
  <c r="K143"/>
  <c r="K155"/>
  <c r="K154"/>
  <c r="K153"/>
  <c r="K159"/>
  <c r="K158"/>
  <c r="K163"/>
  <c r="K157"/>
  <c r="K152"/>
  <c r="K30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30"/>
  <c r="L129"/>
  <c r="L128"/>
  <c r="L135"/>
  <c r="L134"/>
  <c r="L133"/>
  <c r="L140"/>
  <c r="L139"/>
  <c r="L138"/>
  <c r="L127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135" i="4"/>
  <c r="I134"/>
  <c r="I133"/>
  <c r="I130"/>
  <c r="I129"/>
  <c r="I128"/>
  <c r="I140"/>
  <c r="I139"/>
  <c r="I138"/>
  <c r="I127"/>
  <c r="I34"/>
  <c r="I33"/>
  <c r="I32"/>
  <c r="I39"/>
  <c r="I38"/>
  <c r="I37"/>
  <c r="I31"/>
  <c r="I43"/>
  <c r="I42"/>
  <c r="I41"/>
  <c r="I64"/>
  <c r="I63"/>
  <c r="I69"/>
  <c r="I68"/>
  <c r="I74"/>
  <c r="I73"/>
  <c r="I62"/>
  <c r="I80"/>
  <c r="I79"/>
  <c r="I78"/>
  <c r="I61"/>
  <c r="I84"/>
  <c r="I83"/>
  <c r="I82"/>
  <c r="I92"/>
  <c r="I91"/>
  <c r="I90"/>
  <c r="I97"/>
  <c r="I96"/>
  <c r="I95"/>
  <c r="I102"/>
  <c r="I101"/>
  <c r="I100"/>
  <c r="I89"/>
  <c r="I108"/>
  <c r="I107"/>
  <c r="I106"/>
  <c r="I113"/>
  <c r="I112"/>
  <c r="I111"/>
  <c r="I117"/>
  <c r="I116"/>
  <c r="I115"/>
  <c r="I121"/>
  <c r="I120"/>
  <c r="I119"/>
  <c r="I125"/>
  <c r="I124"/>
  <c r="I123"/>
  <c r="I105"/>
  <c r="I146"/>
  <c r="I145"/>
  <c r="I150"/>
  <c r="I149"/>
  <c r="I144"/>
  <c r="I143"/>
  <c r="I155"/>
  <c r="I154"/>
  <c r="I153"/>
  <c r="I159"/>
  <c r="I158"/>
  <c r="I163"/>
  <c r="I157"/>
  <c r="I152"/>
  <c r="I30"/>
  <c r="J135"/>
  <c r="J134"/>
  <c r="J133"/>
  <c r="J130"/>
  <c r="J129"/>
  <c r="J128"/>
  <c r="J140"/>
  <c r="J139"/>
  <c r="J138"/>
  <c r="J127"/>
  <c r="J34"/>
  <c r="J33"/>
  <c r="J32"/>
  <c r="J39"/>
  <c r="J38"/>
  <c r="J37"/>
  <c r="J31"/>
  <c r="J43"/>
  <c r="J42"/>
  <c r="J41"/>
  <c r="J64"/>
  <c r="J63"/>
  <c r="J69"/>
  <c r="J68"/>
  <c r="J74"/>
  <c r="J73"/>
  <c r="J62"/>
  <c r="J80"/>
  <c r="J79"/>
  <c r="J78"/>
  <c r="J61"/>
  <c r="J84"/>
  <c r="J83"/>
  <c r="J82"/>
  <c r="J92"/>
  <c r="J91"/>
  <c r="J90"/>
  <c r="J97"/>
  <c r="J96"/>
  <c r="J95"/>
  <c r="J102"/>
  <c r="J101"/>
  <c r="J100"/>
  <c r="J89"/>
  <c r="J108"/>
  <c r="J107"/>
  <c r="J106"/>
  <c r="J113"/>
  <c r="J112"/>
  <c r="J111"/>
  <c r="J117"/>
  <c r="J116"/>
  <c r="J115"/>
  <c r="J121"/>
  <c r="J120"/>
  <c r="J119"/>
  <c r="J125"/>
  <c r="J124"/>
  <c r="J123"/>
  <c r="J105"/>
  <c r="J146"/>
  <c r="J145"/>
  <c r="J150"/>
  <c r="J149"/>
  <c r="J144"/>
  <c r="J143"/>
  <c r="J155"/>
  <c r="J154"/>
  <c r="J153"/>
  <c r="J159"/>
  <c r="J158"/>
  <c r="J163"/>
  <c r="J157"/>
  <c r="J152"/>
  <c r="J30"/>
  <c r="K135"/>
  <c r="K134"/>
  <c r="K133"/>
  <c r="K130"/>
  <c r="K129"/>
  <c r="K128"/>
  <c r="K140"/>
  <c r="K139"/>
  <c r="K138"/>
  <c r="K127"/>
  <c r="K34"/>
  <c r="K33"/>
  <c r="K32"/>
  <c r="K39"/>
  <c r="K38"/>
  <c r="K37"/>
  <c r="K31"/>
  <c r="K43"/>
  <c r="K42"/>
  <c r="K41"/>
  <c r="K64"/>
  <c r="K63"/>
  <c r="K69"/>
  <c r="K68"/>
  <c r="K74"/>
  <c r="K73"/>
  <c r="K62"/>
  <c r="K80"/>
  <c r="K79"/>
  <c r="K78"/>
  <c r="K61"/>
  <c r="K84"/>
  <c r="K83"/>
  <c r="K82"/>
  <c r="K92"/>
  <c r="K91"/>
  <c r="K90"/>
  <c r="K97"/>
  <c r="K96"/>
  <c r="K95"/>
  <c r="K102"/>
  <c r="K101"/>
  <c r="K100"/>
  <c r="K89"/>
  <c r="K108"/>
  <c r="K107"/>
  <c r="K106"/>
  <c r="K113"/>
  <c r="K112"/>
  <c r="K111"/>
  <c r="K117"/>
  <c r="K116"/>
  <c r="K115"/>
  <c r="K121"/>
  <c r="K120"/>
  <c r="K119"/>
  <c r="K125"/>
  <c r="K124"/>
  <c r="K123"/>
  <c r="K105"/>
  <c r="K146"/>
  <c r="K145"/>
  <c r="K150"/>
  <c r="K149"/>
  <c r="K144"/>
  <c r="K143"/>
  <c r="K155"/>
  <c r="K154"/>
  <c r="K153"/>
  <c r="K159"/>
  <c r="K158"/>
  <c r="K163"/>
  <c r="K157"/>
  <c r="K152"/>
  <c r="K30"/>
  <c r="L135"/>
  <c r="L134"/>
  <c r="L133"/>
  <c r="L130"/>
  <c r="L129"/>
  <c r="L128"/>
  <c r="L140"/>
  <c r="L139"/>
  <c r="L138"/>
  <c r="L127"/>
  <c r="L34"/>
  <c r="L33"/>
  <c r="L32"/>
  <c r="L39"/>
  <c r="L38"/>
  <c r="L37"/>
  <c r="L31"/>
  <c r="L43"/>
  <c r="L42"/>
  <c r="L41"/>
  <c r="L64"/>
  <c r="L63"/>
  <c r="L69"/>
  <c r="L68"/>
  <c r="L74"/>
  <c r="L73"/>
  <c r="L62"/>
  <c r="L80"/>
  <c r="L79"/>
  <c r="L78"/>
  <c r="L61"/>
  <c r="L84"/>
  <c r="L83"/>
  <c r="L82"/>
  <c r="L92"/>
  <c r="L91"/>
  <c r="L90"/>
  <c r="L97"/>
  <c r="L96"/>
  <c r="L95"/>
  <c r="L102"/>
  <c r="L101"/>
  <c r="L100"/>
  <c r="L89"/>
  <c r="L108"/>
  <c r="L107"/>
  <c r="L106"/>
  <c r="L113"/>
  <c r="L112"/>
  <c r="L111"/>
  <c r="L117"/>
  <c r="L116"/>
  <c r="L115"/>
  <c r="L121"/>
  <c r="L120"/>
  <c r="L119"/>
  <c r="L125"/>
  <c r="L124"/>
  <c r="L123"/>
  <c r="L105"/>
  <c r="L146"/>
  <c r="L145"/>
  <c r="L150"/>
  <c r="L149"/>
  <c r="L144"/>
  <c r="L143"/>
  <c r="L155"/>
  <c r="L154"/>
  <c r="L153"/>
  <c r="L159"/>
  <c r="L158"/>
  <c r="L163"/>
  <c r="L157"/>
  <c r="L152"/>
  <c r="L30"/>
  <c r="I172"/>
  <c r="I171"/>
  <c r="I175"/>
  <c r="I174"/>
  <c r="I180"/>
  <c r="I179"/>
  <c r="I185"/>
  <c r="I184"/>
  <c r="I190"/>
  <c r="I189"/>
  <c r="I170"/>
  <c r="I194"/>
  <c r="I193"/>
  <c r="I192"/>
  <c r="I202"/>
  <c r="I201"/>
  <c r="I205"/>
  <c r="I204"/>
  <c r="I200"/>
  <c r="I213"/>
  <c r="I212"/>
  <c r="I211"/>
  <c r="I217"/>
  <c r="I216"/>
  <c r="I215"/>
  <c r="I169"/>
  <c r="I224"/>
  <c r="I223"/>
  <c r="I230"/>
  <c r="I229"/>
  <c r="I234"/>
  <c r="I233"/>
  <c r="I238"/>
  <c r="I237"/>
  <c r="I242"/>
  <c r="I241"/>
  <c r="I245"/>
  <c r="I244"/>
  <c r="I248"/>
  <c r="I247"/>
  <c r="I222"/>
  <c r="I253"/>
  <c r="I252"/>
  <c r="I259"/>
  <c r="I258"/>
  <c r="I263"/>
  <c r="I262"/>
  <c r="I267"/>
  <c r="I266"/>
  <c r="I271"/>
  <c r="I270"/>
  <c r="I274"/>
  <c r="I273"/>
  <c r="I277"/>
  <c r="I276"/>
  <c r="I251"/>
  <c r="I221"/>
  <c r="I283"/>
  <c r="I282"/>
  <c r="I288"/>
  <c r="I287"/>
  <c r="I292"/>
  <c r="I291"/>
  <c r="I296"/>
  <c r="I295"/>
  <c r="I300"/>
  <c r="I299"/>
  <c r="I303"/>
  <c r="I302"/>
  <c r="I306"/>
  <c r="I305"/>
  <c r="I281"/>
  <c r="I311"/>
  <c r="I310"/>
  <c r="I316"/>
  <c r="I315"/>
  <c r="I320"/>
  <c r="I319"/>
  <c r="I324"/>
  <c r="I323"/>
  <c r="I328"/>
  <c r="I327"/>
  <c r="I331"/>
  <c r="I330"/>
  <c r="I334"/>
  <c r="I333"/>
  <c r="I309"/>
  <c r="I280"/>
  <c r="I168"/>
  <c r="J172"/>
  <c r="J171"/>
  <c r="J175"/>
  <c r="J174"/>
  <c r="J180"/>
  <c r="J179"/>
  <c r="J185"/>
  <c r="J184"/>
  <c r="J190"/>
  <c r="J189"/>
  <c r="J170"/>
  <c r="J194"/>
  <c r="J193"/>
  <c r="J192"/>
  <c r="J202"/>
  <c r="J201"/>
  <c r="J205"/>
  <c r="J204"/>
  <c r="J200"/>
  <c r="J213"/>
  <c r="J212"/>
  <c r="J211"/>
  <c r="J217"/>
  <c r="J216"/>
  <c r="J215"/>
  <c r="J169"/>
  <c r="J224"/>
  <c r="J223"/>
  <c r="J230"/>
  <c r="J229"/>
  <c r="J234"/>
  <c r="J233"/>
  <c r="J238"/>
  <c r="J237"/>
  <c r="J242"/>
  <c r="J241"/>
  <c r="J245"/>
  <c r="J244"/>
  <c r="J248"/>
  <c r="J247"/>
  <c r="J222"/>
  <c r="J253"/>
  <c r="J252"/>
  <c r="J259"/>
  <c r="J258"/>
  <c r="J263"/>
  <c r="J262"/>
  <c r="J267"/>
  <c r="J266"/>
  <c r="J271"/>
  <c r="J270"/>
  <c r="J274"/>
  <c r="J273"/>
  <c r="J277"/>
  <c r="J276"/>
  <c r="J251"/>
  <c r="J221"/>
  <c r="J283"/>
  <c r="J282"/>
  <c r="J288"/>
  <c r="J287"/>
  <c r="J292"/>
  <c r="J291"/>
  <c r="J296"/>
  <c r="J295"/>
  <c r="J300"/>
  <c r="J299"/>
  <c r="J303"/>
  <c r="J302"/>
  <c r="J306"/>
  <c r="J305"/>
  <c r="J281"/>
  <c r="J311"/>
  <c r="J310"/>
  <c r="J316"/>
  <c r="J315"/>
  <c r="J320"/>
  <c r="J319"/>
  <c r="J324"/>
  <c r="J323"/>
  <c r="J328"/>
  <c r="J327"/>
  <c r="J331"/>
  <c r="J330"/>
  <c r="J334"/>
  <c r="J333"/>
  <c r="J309"/>
  <c r="J280"/>
  <c r="J168"/>
  <c r="K172"/>
  <c r="K171"/>
  <c r="K175"/>
  <c r="K174"/>
  <c r="K180"/>
  <c r="K179"/>
  <c r="K185"/>
  <c r="K184"/>
  <c r="K190"/>
  <c r="K189"/>
  <c r="K170"/>
  <c r="K194"/>
  <c r="K193"/>
  <c r="K192"/>
  <c r="K202"/>
  <c r="K201"/>
  <c r="K205"/>
  <c r="K204"/>
  <c r="K200"/>
  <c r="K213"/>
  <c r="K212"/>
  <c r="K211"/>
  <c r="K217"/>
  <c r="K216"/>
  <c r="K215"/>
  <c r="K169"/>
  <c r="K224"/>
  <c r="K223"/>
  <c r="K230"/>
  <c r="K229"/>
  <c r="K234"/>
  <c r="K233"/>
  <c r="K238"/>
  <c r="K237"/>
  <c r="K242"/>
  <c r="K241"/>
  <c r="K245"/>
  <c r="K244"/>
  <c r="K248"/>
  <c r="K247"/>
  <c r="K222"/>
  <c r="K253"/>
  <c r="K252"/>
  <c r="K259"/>
  <c r="K258"/>
  <c r="K263"/>
  <c r="K262"/>
  <c r="K267"/>
  <c r="K266"/>
  <c r="K271"/>
  <c r="K270"/>
  <c r="K274"/>
  <c r="K273"/>
  <c r="K277"/>
  <c r="K276"/>
  <c r="K251"/>
  <c r="K221"/>
  <c r="K283"/>
  <c r="K282"/>
  <c r="K288"/>
  <c r="K287"/>
  <c r="K292"/>
  <c r="K291"/>
  <c r="K296"/>
  <c r="K295"/>
  <c r="K300"/>
  <c r="K299"/>
  <c r="K303"/>
  <c r="K302"/>
  <c r="K306"/>
  <c r="K305"/>
  <c r="K281"/>
  <c r="K311"/>
  <c r="K310"/>
  <c r="K316"/>
  <c r="K315"/>
  <c r="K320"/>
  <c r="K319"/>
  <c r="K324"/>
  <c r="K323"/>
  <c r="K328"/>
  <c r="K327"/>
  <c r="K331"/>
  <c r="K330"/>
  <c r="K334"/>
  <c r="K333"/>
  <c r="K309"/>
  <c r="K280"/>
  <c r="K168"/>
  <c r="L172"/>
  <c r="L171"/>
  <c r="L175"/>
  <c r="L174"/>
  <c r="L180"/>
  <c r="L179"/>
  <c r="L185"/>
  <c r="L184"/>
  <c r="L190"/>
  <c r="L189"/>
  <c r="L170"/>
  <c r="L194"/>
  <c r="L193"/>
  <c r="L192"/>
  <c r="L202"/>
  <c r="L201"/>
  <c r="L205"/>
  <c r="L204"/>
  <c r="L200"/>
  <c r="L213"/>
  <c r="L212"/>
  <c r="L211"/>
  <c r="L217"/>
  <c r="L216"/>
  <c r="L215"/>
  <c r="L169"/>
  <c r="L224"/>
  <c r="L223"/>
  <c r="L230"/>
  <c r="L229"/>
  <c r="L234"/>
  <c r="L233"/>
  <c r="L238"/>
  <c r="L237"/>
  <c r="L242"/>
  <c r="L241"/>
  <c r="L245"/>
  <c r="L244"/>
  <c r="L248"/>
  <c r="L247"/>
  <c r="L222"/>
  <c r="L253"/>
  <c r="L252"/>
  <c r="L259"/>
  <c r="L258"/>
  <c r="L263"/>
  <c r="L262"/>
  <c r="L267"/>
  <c r="L266"/>
  <c r="L271"/>
  <c r="L270"/>
  <c r="L274"/>
  <c r="L273"/>
  <c r="L277"/>
  <c r="L276"/>
  <c r="L251"/>
  <c r="L221"/>
  <c r="L283"/>
  <c r="L282"/>
  <c r="L288"/>
  <c r="L287"/>
  <c r="L292"/>
  <c r="L291"/>
  <c r="L296"/>
  <c r="L295"/>
  <c r="L300"/>
  <c r="L299"/>
  <c r="L303"/>
  <c r="L302"/>
  <c r="L306"/>
  <c r="L305"/>
  <c r="L281"/>
  <c r="L311"/>
  <c r="L310"/>
  <c r="L316"/>
  <c r="L315"/>
  <c r="L320"/>
  <c r="L319"/>
  <c r="L324"/>
  <c r="L323"/>
  <c r="L328"/>
  <c r="L327"/>
  <c r="L331"/>
  <c r="L330"/>
  <c r="L334"/>
  <c r="L333"/>
  <c r="L309"/>
  <c r="L280"/>
  <c r="L168"/>
  <c r="I336"/>
  <c r="J336"/>
  <c r="K336"/>
  <c r="L336"/>
  <c r="I34" i="3"/>
  <c r="I33"/>
  <c r="I32"/>
  <c r="J34"/>
  <c r="J33"/>
  <c r="J32"/>
  <c r="I39"/>
  <c r="I38"/>
  <c r="I37"/>
  <c r="J39"/>
  <c r="J38"/>
  <c r="J37"/>
  <c r="J43"/>
  <c r="J42"/>
  <c r="J41"/>
  <c r="I43"/>
  <c r="I42"/>
  <c r="I41"/>
  <c r="I64"/>
  <c r="I63"/>
  <c r="J64"/>
  <c r="J63"/>
  <c r="I69"/>
  <c r="I68"/>
  <c r="J69"/>
  <c r="J68"/>
  <c r="I74"/>
  <c r="I73"/>
  <c r="J74"/>
  <c r="J73"/>
  <c r="J80"/>
  <c r="J79"/>
  <c r="J78"/>
  <c r="I80"/>
  <c r="I79"/>
  <c r="I78"/>
  <c r="I84"/>
  <c r="I83"/>
  <c r="I82"/>
  <c r="J84"/>
  <c r="J83"/>
  <c r="J82"/>
  <c r="I92"/>
  <c r="I91"/>
  <c r="I90"/>
  <c r="J92"/>
  <c r="J91"/>
  <c r="J90"/>
  <c r="I97"/>
  <c r="I96"/>
  <c r="I95"/>
  <c r="J97"/>
  <c r="J96"/>
  <c r="J95"/>
  <c r="I102"/>
  <c r="I101"/>
  <c r="I100"/>
  <c r="J102"/>
  <c r="J101"/>
  <c r="J100"/>
  <c r="J108"/>
  <c r="J107"/>
  <c r="J106"/>
  <c r="I108"/>
  <c r="I107"/>
  <c r="I106"/>
  <c r="I113"/>
  <c r="I112"/>
  <c r="I111"/>
  <c r="J113"/>
  <c r="J112"/>
  <c r="J111"/>
  <c r="J117"/>
  <c r="J116"/>
  <c r="J115"/>
  <c r="I117"/>
  <c r="I116"/>
  <c r="I115"/>
  <c r="I121"/>
  <c r="I120"/>
  <c r="I119"/>
  <c r="I125"/>
  <c r="I124"/>
  <c r="I123"/>
  <c r="I105"/>
  <c r="J121"/>
  <c r="J120"/>
  <c r="J119"/>
  <c r="J125"/>
  <c r="J124"/>
  <c r="J123"/>
  <c r="I130"/>
  <c r="I129"/>
  <c r="I128"/>
  <c r="I135"/>
  <c r="I134"/>
  <c r="I133"/>
  <c r="I140"/>
  <c r="I139"/>
  <c r="I138"/>
  <c r="I127"/>
  <c r="J130"/>
  <c r="J129"/>
  <c r="J128"/>
  <c r="J135"/>
  <c r="J134"/>
  <c r="J133"/>
  <c r="J140"/>
  <c r="J139"/>
  <c r="J138"/>
  <c r="J146"/>
  <c r="J145"/>
  <c r="J150"/>
  <c r="J149"/>
  <c r="J144"/>
  <c r="J143"/>
  <c r="I146"/>
  <c r="I145"/>
  <c r="I150"/>
  <c r="I149"/>
  <c r="I155"/>
  <c r="I154"/>
  <c r="I153"/>
  <c r="J155"/>
  <c r="J154"/>
  <c r="J153"/>
  <c r="I159"/>
  <c r="I158"/>
  <c r="I163"/>
  <c r="I157"/>
  <c r="J159"/>
  <c r="J158"/>
  <c r="J163"/>
  <c r="J157"/>
  <c r="I172"/>
  <c r="I171"/>
  <c r="J172"/>
  <c r="J171"/>
  <c r="I175"/>
  <c r="I174"/>
  <c r="J175"/>
  <c r="J174"/>
  <c r="I180"/>
  <c r="I179"/>
  <c r="J180"/>
  <c r="J179"/>
  <c r="I185"/>
  <c r="I184"/>
  <c r="J185"/>
  <c r="J184"/>
  <c r="I190"/>
  <c r="I189"/>
  <c r="J190"/>
  <c r="J189"/>
  <c r="J194"/>
  <c r="J193"/>
  <c r="J192"/>
  <c r="I194"/>
  <c r="I193"/>
  <c r="I192"/>
  <c r="I202"/>
  <c r="I201"/>
  <c r="I205"/>
  <c r="I204"/>
  <c r="I200"/>
  <c r="J202"/>
  <c r="J201"/>
  <c r="J205"/>
  <c r="J204"/>
  <c r="J200"/>
  <c r="J213"/>
  <c r="J212"/>
  <c r="J211"/>
  <c r="I213"/>
  <c r="I212"/>
  <c r="I211"/>
  <c r="J217"/>
  <c r="J216"/>
  <c r="J215"/>
  <c r="I217"/>
  <c r="I216"/>
  <c r="I215"/>
  <c r="I224"/>
  <c r="I223"/>
  <c r="J224"/>
  <c r="J223"/>
  <c r="I230"/>
  <c r="I229"/>
  <c r="J230"/>
  <c r="J229"/>
  <c r="I234"/>
  <c r="I233"/>
  <c r="J234"/>
  <c r="J233"/>
  <c r="J238"/>
  <c r="J237"/>
  <c r="I238"/>
  <c r="I237"/>
  <c r="I242"/>
  <c r="I241"/>
  <c r="J242"/>
  <c r="J241"/>
  <c r="J245"/>
  <c r="J244"/>
  <c r="I245"/>
  <c r="I244"/>
  <c r="I248"/>
  <c r="I247"/>
  <c r="J248"/>
  <c r="J247"/>
  <c r="I253"/>
  <c r="I252"/>
  <c r="J253"/>
  <c r="J252"/>
  <c r="J259"/>
  <c r="J258"/>
  <c r="I259"/>
  <c r="I258"/>
  <c r="I263"/>
  <c r="I262"/>
  <c r="J263"/>
  <c r="J262"/>
  <c r="J267"/>
  <c r="J266"/>
  <c r="I267"/>
  <c r="I266"/>
  <c r="I271"/>
  <c r="I270"/>
  <c r="J271"/>
  <c r="J270"/>
  <c r="J274"/>
  <c r="J273"/>
  <c r="I274"/>
  <c r="I273"/>
  <c r="I277"/>
  <c r="I276"/>
  <c r="J277"/>
  <c r="J276"/>
  <c r="I283"/>
  <c r="I282"/>
  <c r="J283"/>
  <c r="J282"/>
  <c r="I288"/>
  <c r="I287"/>
  <c r="J288"/>
  <c r="J287"/>
  <c r="I292"/>
  <c r="I291"/>
  <c r="J292"/>
  <c r="J291"/>
  <c r="I296"/>
  <c r="I295"/>
  <c r="J296"/>
  <c r="J295"/>
  <c r="I300"/>
  <c r="I299"/>
  <c r="J300"/>
  <c r="J299"/>
  <c r="I303"/>
  <c r="I302"/>
  <c r="J303"/>
  <c r="J302"/>
  <c r="I306"/>
  <c r="I305"/>
  <c r="J306"/>
  <c r="J305"/>
  <c r="I311"/>
  <c r="I310"/>
  <c r="J311"/>
  <c r="J310"/>
  <c r="I316"/>
  <c r="I315"/>
  <c r="J316"/>
  <c r="J315"/>
  <c r="J320"/>
  <c r="J319"/>
  <c r="I320"/>
  <c r="I319"/>
  <c r="I324"/>
  <c r="I323"/>
  <c r="I328"/>
  <c r="I327"/>
  <c r="I331"/>
  <c r="I330"/>
  <c r="I334"/>
  <c r="I333"/>
  <c r="I309"/>
  <c r="J324"/>
  <c r="J323"/>
  <c r="J328"/>
  <c r="J327"/>
  <c r="J331"/>
  <c r="J330"/>
  <c r="J334"/>
  <c r="J333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J281" i="3"/>
  <c r="J251"/>
  <c r="I222"/>
  <c r="I170"/>
  <c r="I169"/>
  <c r="I144"/>
  <c r="I143"/>
  <c r="I62"/>
  <c r="I61"/>
  <c r="J89"/>
  <c r="J31"/>
  <c r="I152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L286"/>
  <c r="J286"/>
  <c r="K286"/>
  <c r="L174" i="2"/>
  <c r="L30" i="1"/>
  <c r="L344"/>
  <c r="I157"/>
  <c r="I64"/>
  <c r="I30"/>
  <c r="L174"/>
  <c r="I175" i="2"/>
  <c r="J175" i="1"/>
  <c r="J174"/>
  <c r="L109" i="2"/>
  <c r="L157" i="1"/>
  <c r="I175"/>
  <c r="I174"/>
  <c r="K226"/>
  <c r="K174"/>
  <c r="J226"/>
  <c r="K157"/>
  <c r="K30"/>
  <c r="K344"/>
  <c r="K176" i="2"/>
  <c r="K175"/>
  <c r="K162"/>
  <c r="K157"/>
  <c r="J93"/>
  <c r="J152" i="3"/>
  <c r="K162" i="1"/>
  <c r="J149"/>
  <c r="J148"/>
  <c r="J30"/>
  <c r="J344"/>
  <c r="I257" i="2"/>
  <c r="I226"/>
  <c r="J309" i="3"/>
  <c r="J280"/>
  <c r="I31"/>
  <c r="I89"/>
  <c r="I30"/>
  <c r="J31" i="2"/>
  <c r="I251" i="3"/>
  <c r="I221"/>
  <c r="I281"/>
  <c r="I280"/>
  <c r="I168"/>
  <c r="K316" i="2"/>
  <c r="K286"/>
  <c r="L316"/>
  <c r="L287"/>
  <c r="L286"/>
  <c r="K227"/>
  <c r="K226"/>
  <c r="L162"/>
  <c r="L157"/>
  <c r="K132"/>
  <c r="K31"/>
  <c r="I31"/>
  <c r="I30"/>
  <c r="J222" i="3"/>
  <c r="J221"/>
  <c r="K149" i="2"/>
  <c r="K148"/>
  <c r="J170" i="3"/>
  <c r="J169"/>
  <c r="J127"/>
  <c r="J105"/>
  <c r="J62"/>
  <c r="J61"/>
  <c r="J30"/>
  <c r="I336"/>
  <c r="K174" i="2"/>
  <c r="I344"/>
  <c r="L30"/>
  <c r="L344"/>
  <c r="K30"/>
  <c r="K344"/>
  <c r="J30"/>
  <c r="J344"/>
  <c r="J168" i="3"/>
  <c r="J336"/>
  <c r="I344" i="1"/>
  <c r="I174" i="2"/>
</calcChain>
</file>

<file path=xl/sharedStrings.xml><?xml version="1.0" encoding="utf-8"?>
<sst xmlns="http://schemas.openxmlformats.org/spreadsheetml/2006/main" count="4236" uniqueCount="214">
  <si>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</si>
  <si>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</si>
  <si>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</si>
  <si>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</si>
  <si>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</si>
  <si>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</si>
  <si>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</si>
  <si>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</si>
  <si>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</si>
  <si>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</si>
  <si>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</si>
  <si>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</si>
  <si>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</si>
  <si>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</si>
  <si>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</si>
  <si>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</si>
  <si>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</si>
  <si>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</si>
  <si>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</si>
  <si>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</si>
  <si>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</si>
  <si>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</si>
  <si>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</si>
  <si>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</si>
  <si>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</si>
  <si>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</si>
  <si>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</si>
  <si>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</si>
  <si>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</si>
  <si>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</si>
  <si>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</si>
  <si>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</si>
  <si>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</si>
  <si>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</si>
  <si>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</si>
  <si>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</si>
  <si>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</si>
  <si>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</si>
  <si>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</si>
  <si>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</si>
  <si>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</si>
  <si>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</si>
  <si>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</si>
  <si>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</si>
  <si>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</si>
  <si>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</si>
  <si>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</si>
  <si>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</si>
  <si>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</si>
  <si>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</si>
  <si>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</si>
  <si>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</si>
  <si>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</si>
  <si>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</si>
  <si>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</si>
  <si>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</si>
  <si>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</si>
  <si>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</si>
  <si>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</si>
  <si>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</si>
  <si>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</si>
  <si>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</si>
  <si>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</si>
  <si>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</si>
  <si>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</si>
  <si>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</si>
  <si>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</si>
  <si>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</si>
  <si>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</si>
  <si>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</si>
  <si>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</si>
  <si>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</si>
  <si>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</si>
  <si>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</si>
  <si>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</si>
  <si>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</si>
  <si>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</si>
  <si>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</si>
  <si>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</si>
  <si>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</si>
  <si>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</si>
  <si>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</si>
  <si>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</si>
  <si>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</si>
  <si>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</si>
  <si>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</si>
  <si>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</si>
  <si>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</si>
  <si>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</si>
  <si>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</si>
  <si>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</si>
  <si>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</si>
  <si>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</si>
  <si>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</si>
  <si>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</si>
  <si>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</si>
  <si>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</si>
  <si>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</si>
  <si>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</si>
  <si>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</si>
  <si>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</si>
  <si>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</si>
  <si>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</si>
  <si>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</si>
  <si>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</si>
  <si>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</si>
  <si>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</si>
  <si>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</si>
  <si>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</si>
  <si>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</si>
  <si>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</si>
  <si>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</si>
  <si>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</si>
  <si>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</si>
  <si>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</si>
  <si>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</si>
  <si>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</si>
  <si>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</si>
  <si>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</si>
  <si>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</si>
  <si>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</si>
  <si>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</si>
  <si>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</si>
  <si>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</si>
  <si>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</si>
  <si>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</si>
  <si>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</si>
  <si>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</si>
  <si>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</si>
  <si>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</si>
  <si>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</si>
  <si>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</si>
  <si>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</si>
  <si>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</si>
  <si>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</si>
  <si>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</si>
  <si>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</si>
  <si>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</si>
  <si>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</si>
  <si>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</si>
  <si>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</si>
  <si>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</si>
  <si>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</si>
  <si>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</si>
  <si>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</si>
  <si>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</si>
  <si>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</si>
  <si>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</si>
  <si>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</si>
  <si>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</si>
  <si>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</si>
  <si>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</si>
  <si>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</si>
  <si>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</si>
  <si>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</si>
  <si>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</si>
  <si>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</si>
  <si>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</si>
  <si>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</si>
  <si>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</si>
  <si>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</si>
  <si>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</si>
  <si>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</si>
  <si>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</si>
  <si>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</si>
  <si>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</si>
  <si>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</si>
  <si>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</si>
  <si>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</si>
  <si>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</si>
  <si>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</si>
  <si>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</si>
  <si>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</si>
  <si>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</si>
  <si>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</si>
  <si>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</si>
  <si>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</si>
  <si>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</si>
  <si>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</si>
  <si>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</si>
  <si>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</si>
  <si>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</si>
  <si>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</si>
  <si>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</si>
  <si>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</si>
  <si>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</si>
  <si>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</si>
  <si>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</si>
  <si>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</si>
  <si>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</si>
  <si>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</si>
  <si>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meno mokykla 190202465 S Dariaus ir S Girėno 4 Prienai</t>
  </si>
  <si>
    <t>Mokymosi kokybės ir aplinkos užtikrinimo programa</t>
  </si>
  <si>
    <t>Direktorė</t>
  </si>
  <si>
    <t>Rasa Staliūnienė</t>
  </si>
  <si>
    <t>buhalteris</t>
  </si>
  <si>
    <t>Onutė Žitkuvienė</t>
  </si>
  <si>
    <t>suvestinė</t>
  </si>
  <si>
    <t>5SB</t>
  </si>
  <si>
    <t>4LRVBSV5</t>
  </si>
  <si>
    <t>4LRVB SV1</t>
  </si>
  <si>
    <t>5SB(SP)</t>
  </si>
  <si>
    <t>ketvirtinė</t>
  </si>
  <si>
    <t>4LRVB SV 1</t>
  </si>
  <si>
    <t>Fotografija.Menas ir kasdienybė</t>
  </si>
  <si>
    <t xml:space="preserve">                    (projekto pavadinimas)</t>
  </si>
  <si>
    <t xml:space="preserve">Ugdymo kokybės ir mokymo  aplinkos užtikrinimas </t>
  </si>
  <si>
    <t>,</t>
  </si>
  <si>
    <t>2016 M. birželio 30 D.</t>
  </si>
  <si>
    <t>ketvirinė</t>
  </si>
  <si>
    <t>ES</t>
  </si>
  <si>
    <t>2016 M. rugsėjo 30 D.</t>
  </si>
  <si>
    <t>2016 M. rugsėjo30 D.</t>
  </si>
  <si>
    <t>2016-10-14  Nr.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</si>
</sst>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8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 wrapText="1"/>
    </xf>
    <xf numFmtId="164" fontId="7" fillId="0" borderId="6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0" borderId="6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29" fillId="0" borderId="1" xfId="1" applyFont="1" applyBorder="1" applyAlignment="1">
      <alignment vertical="top" wrapText="1"/>
    </xf>
    <xf numFmtId="0" fontId="29" fillId="0" borderId="8" xfId="1" applyFont="1" applyBorder="1" applyAlignment="1">
      <alignment vertical="top" wrapText="1"/>
    </xf>
    <xf numFmtId="0" fontId="29" fillId="0" borderId="12" xfId="1" applyFont="1" applyBorder="1" applyAlignment="1">
      <alignment vertical="top" wrapText="1"/>
    </xf>
    <xf numFmtId="0" fontId="29" fillId="0" borderId="8" xfId="1" applyFont="1" applyBorder="1" applyAlignment="1">
      <alignment horizontal="center" vertical="top" wrapText="1"/>
    </xf>
    <xf numFmtId="0" fontId="29" fillId="0" borderId="1" xfId="1" applyFont="1" applyFill="1" applyBorder="1" applyAlignment="1">
      <alignment vertical="top" wrapText="1"/>
    </xf>
    <xf numFmtId="0" fontId="29" fillId="0" borderId="6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21" fillId="0" borderId="8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9" fillId="0" borderId="5" xfId="1" applyFont="1" applyFill="1" applyBorder="1" applyAlignment="1">
      <alignment vertical="top" wrapText="1"/>
    </xf>
    <xf numFmtId="0" fontId="29" fillId="0" borderId="1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13" xfId="1" applyFont="1" applyBorder="1" applyAlignment="1">
      <alignment horizontal="center" vertical="top" wrapText="1"/>
    </xf>
    <xf numFmtId="0" fontId="29" fillId="0" borderId="5" xfId="1" applyFont="1" applyFill="1" applyBorder="1" applyAlignment="1">
      <alignment vertical="center" wrapText="1"/>
    </xf>
    <xf numFmtId="0" fontId="29" fillId="0" borderId="10" xfId="1" applyFont="1" applyFill="1" applyBorder="1" applyAlignment="1">
      <alignment vertical="center" wrapText="1"/>
    </xf>
    <xf numFmtId="0" fontId="29" fillId="0" borderId="6" xfId="1" applyFont="1" applyFill="1" applyBorder="1" applyAlignment="1">
      <alignment vertical="center" wrapText="1"/>
    </xf>
    <xf numFmtId="0" fontId="21" fillId="0" borderId="6" xfId="1" applyFont="1" applyFill="1" applyBorder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top" wrapText="1"/>
    </xf>
    <xf numFmtId="0" fontId="29" fillId="0" borderId="8" xfId="1" applyFont="1" applyFill="1" applyBorder="1" applyAlignment="1">
      <alignment horizontal="center" vertical="top" wrapText="1"/>
    </xf>
    <xf numFmtId="0" fontId="29" fillId="0" borderId="1" xfId="1" applyFont="1" applyFill="1" applyBorder="1" applyAlignment="1">
      <alignment horizontal="center" vertical="top" wrapText="1"/>
    </xf>
    <xf numFmtId="0" fontId="29" fillId="0" borderId="1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4" xfId="1" applyFont="1" applyBorder="1" applyAlignment="1">
      <alignment vertical="top" wrapText="1"/>
    </xf>
    <xf numFmtId="0" fontId="21" fillId="0" borderId="12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9" xfId="1" applyFont="1" applyBorder="1" applyAlignment="1">
      <alignment horizontal="center" vertical="top" wrapText="1"/>
    </xf>
    <xf numFmtId="0" fontId="29" fillId="0" borderId="4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center" wrapText="1"/>
    </xf>
    <xf numFmtId="0" fontId="21" fillId="0" borderId="11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2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11" xfId="1" applyFont="1" applyBorder="1" applyAlignment="1">
      <alignment horizontal="center" vertical="top" wrapText="1"/>
    </xf>
    <xf numFmtId="0" fontId="29" fillId="0" borderId="12" xfId="1" applyFont="1" applyBorder="1" applyAlignment="1">
      <alignment vertical="center" wrapText="1"/>
    </xf>
    <xf numFmtId="0" fontId="29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center" wrapText="1"/>
    </xf>
    <xf numFmtId="0" fontId="3" fillId="0" borderId="4" xfId="1" applyFont="1" applyBorder="1"/>
    <xf numFmtId="0" fontId="3" fillId="0" borderId="1" xfId="1" applyFont="1" applyBorder="1"/>
    <xf numFmtId="0" fontId="3" fillId="0" borderId="8" xfId="1" applyFont="1" applyBorder="1"/>
    <xf numFmtId="0" fontId="3" fillId="0" borderId="12" xfId="1" applyFont="1" applyBorder="1"/>
    <xf numFmtId="0" fontId="3" fillId="0" borderId="1" xfId="1" applyFont="1" applyBorder="1" applyAlignment="1">
      <alignment horizontal="center"/>
    </xf>
    <xf numFmtId="0" fontId="29" fillId="0" borderId="8" xfId="1" applyFont="1" applyBorder="1"/>
    <xf numFmtId="2" fontId="7" fillId="2" borderId="10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7" fillId="2" borderId="13" xfId="1" applyNumberFormat="1" applyFont="1" applyFill="1" applyBorder="1" applyAlignment="1">
      <alignment horizontal="right" vertical="center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4" fontId="8" fillId="0" borderId="0" xfId="1" applyNumberFormat="1" applyFont="1" applyAlignment="1">
      <alignment horizontal="center"/>
    </xf>
    <xf numFmtId="0" fontId="21" fillId="0" borderId="12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9" t="s">
        <v>176</v>
      </c>
      <c r="K1" s="380"/>
      <c r="L1" s="38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0"/>
      <c r="K2" s="380"/>
      <c r="L2" s="38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0"/>
      <c r="K3" s="380"/>
      <c r="L3" s="38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0"/>
      <c r="K4" s="380"/>
      <c r="L4" s="38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0"/>
      <c r="K5" s="380"/>
      <c r="L5" s="38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6"/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75" t="s">
        <v>163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76" t="s">
        <v>164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76" t="s">
        <v>165</v>
      </c>
      <c r="H15" s="376"/>
      <c r="I15" s="376"/>
      <c r="J15" s="376"/>
      <c r="K15" s="37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8"/>
      <c r="H17" s="399"/>
      <c r="I17" s="399"/>
      <c r="J17" s="399"/>
      <c r="K17" s="39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73"/>
      <c r="D22" s="374"/>
      <c r="E22" s="374"/>
      <c r="F22" s="374"/>
      <c r="G22" s="374"/>
      <c r="H22" s="374"/>
      <c r="I22" s="37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1">
        <v>1</v>
      </c>
      <c r="B54" s="359"/>
      <c r="C54" s="359"/>
      <c r="D54" s="359"/>
      <c r="E54" s="359"/>
      <c r="F54" s="36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66">
        <v>1</v>
      </c>
      <c r="B90" s="367"/>
      <c r="C90" s="367"/>
      <c r="D90" s="367"/>
      <c r="E90" s="367"/>
      <c r="F90" s="36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58">
        <v>1</v>
      </c>
      <c r="B131" s="359"/>
      <c r="C131" s="359"/>
      <c r="D131" s="359"/>
      <c r="E131" s="359"/>
      <c r="F131" s="36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1">
        <v>1</v>
      </c>
      <c r="B171" s="359"/>
      <c r="C171" s="359"/>
      <c r="D171" s="359"/>
      <c r="E171" s="359"/>
      <c r="F171" s="36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58">
        <v>1</v>
      </c>
      <c r="B208" s="359"/>
      <c r="C208" s="359"/>
      <c r="D208" s="359"/>
      <c r="E208" s="359"/>
      <c r="F208" s="36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58">
        <v>1</v>
      </c>
      <c r="B247" s="359"/>
      <c r="C247" s="359"/>
      <c r="D247" s="359"/>
      <c r="E247" s="359"/>
      <c r="F247" s="36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58">
        <v>1</v>
      </c>
      <c r="B288" s="359"/>
      <c r="C288" s="359"/>
      <c r="D288" s="359"/>
      <c r="E288" s="359"/>
      <c r="F288" s="36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58">
        <v>1</v>
      </c>
      <c r="B330" s="359"/>
      <c r="C330" s="359"/>
      <c r="D330" s="359"/>
      <c r="E330" s="359"/>
      <c r="F330" s="36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55" t="s">
        <v>133</v>
      </c>
      <c r="L348" s="35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56" t="s">
        <v>175</v>
      </c>
      <c r="E351" s="357"/>
      <c r="F351" s="357"/>
      <c r="G351" s="357"/>
      <c r="H351" s="241"/>
      <c r="I351" s="186" t="s">
        <v>132</v>
      </c>
      <c r="J351" s="5"/>
      <c r="K351" s="355" t="s">
        <v>133</v>
      </c>
      <c r="L351" s="35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K351:L351"/>
    <mergeCell ref="D351:G351"/>
    <mergeCell ref="K348:L348"/>
    <mergeCell ref="A330:F330"/>
    <mergeCell ref="A171:F171"/>
    <mergeCell ref="A208:F208"/>
    <mergeCell ref="A247:F247"/>
    <mergeCell ref="A288:F28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J821"/>
  <sheetViews>
    <sheetView showZeros="0" topLeftCell="A282" zoomScaleNormal="100" zoomScaleSheetLayoutView="120" workbookViewId="0">
      <selection activeCell="R336" sqref="R33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212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tr">
        <f ca="1">'f2 biud v pav'!G15:K15</f>
        <v>2016-10-14  Nr.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201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8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" customHeight="1">
      <c r="A30" s="271">
        <v>2</v>
      </c>
      <c r="B30" s="271"/>
      <c r="C30" s="272"/>
      <c r="D30" s="273"/>
      <c r="E30" s="271"/>
      <c r="F30" s="274"/>
      <c r="G30" s="272" t="s">
        <v>9</v>
      </c>
      <c r="H30" s="189">
        <v>1</v>
      </c>
      <c r="I30" s="253">
        <f>SUM(I31+I41+I61+I82+I89+I105+I127+I143+I152)</f>
        <v>100</v>
      </c>
      <c r="J30" s="110">
        <f>SUM(J31+J41+J61+J82+J89+J105+J127+J143+J152)</f>
        <v>0</v>
      </c>
      <c r="K30" s="252">
        <f>SUM(K31+K41+K61+K82+K89+K105+K127+K143+K152)</f>
        <v>0</v>
      </c>
      <c r="L30" s="253">
        <f>SUM(L31+L41+L61+L82+L89+L105+L127+L143+L152)</f>
        <v>0</v>
      </c>
      <c r="M30" s="96"/>
      <c r="N30" s="96"/>
      <c r="O30" s="96"/>
      <c r="P30" s="96"/>
      <c r="Q30" s="96"/>
    </row>
    <row r="31" spans="1:17" ht="9" customHeight="1">
      <c r="A31" s="275">
        <v>2</v>
      </c>
      <c r="B31" s="276">
        <v>1</v>
      </c>
      <c r="C31" s="277"/>
      <c r="D31" s="278"/>
      <c r="E31" s="279"/>
      <c r="F31" s="280"/>
      <c r="G31" s="276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9" customHeight="1">
      <c r="A32" s="281">
        <v>2</v>
      </c>
      <c r="B32" s="281">
        <v>1</v>
      </c>
      <c r="C32" s="267">
        <v>1</v>
      </c>
      <c r="D32" s="282"/>
      <c r="E32" s="281"/>
      <c r="F32" s="215"/>
      <c r="G32" s="283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9" customHeight="1">
      <c r="A33" s="284">
        <v>2</v>
      </c>
      <c r="B33" s="281">
        <v>1</v>
      </c>
      <c r="C33" s="267">
        <v>1</v>
      </c>
      <c r="D33" s="282">
        <v>1</v>
      </c>
      <c r="E33" s="281"/>
      <c r="F33" s="215"/>
      <c r="G33" s="26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t="9" customHeight="1">
      <c r="A34" s="284">
        <v>2</v>
      </c>
      <c r="B34" s="281">
        <v>1</v>
      </c>
      <c r="C34" s="267">
        <v>1</v>
      </c>
      <c r="D34" s="282">
        <v>1</v>
      </c>
      <c r="E34" s="281">
        <v>1</v>
      </c>
      <c r="F34" s="215"/>
      <c r="G34" s="26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9" customHeight="1">
      <c r="A35" s="284">
        <v>2</v>
      </c>
      <c r="B35" s="281">
        <v>1</v>
      </c>
      <c r="C35" s="267">
        <v>1</v>
      </c>
      <c r="D35" s="282">
        <v>1</v>
      </c>
      <c r="E35" s="281">
        <v>1</v>
      </c>
      <c r="F35" s="215">
        <v>1</v>
      </c>
      <c r="G35" s="26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9" customHeight="1">
      <c r="A36" s="284">
        <v>2</v>
      </c>
      <c r="B36" s="281">
        <v>1</v>
      </c>
      <c r="C36" s="267">
        <v>1</v>
      </c>
      <c r="D36" s="282">
        <v>1</v>
      </c>
      <c r="E36" s="281">
        <v>1</v>
      </c>
      <c r="F36" s="215">
        <v>2</v>
      </c>
      <c r="G36" s="26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9" customHeight="1">
      <c r="A37" s="284">
        <v>2</v>
      </c>
      <c r="B37" s="281">
        <v>1</v>
      </c>
      <c r="C37" s="267">
        <v>2</v>
      </c>
      <c r="D37" s="282"/>
      <c r="E37" s="281"/>
      <c r="F37" s="215"/>
      <c r="G37" s="283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t="9" customHeight="1">
      <c r="A38" s="284">
        <v>2</v>
      </c>
      <c r="B38" s="281">
        <v>1</v>
      </c>
      <c r="C38" s="267">
        <v>2</v>
      </c>
      <c r="D38" s="282">
        <v>1</v>
      </c>
      <c r="E38" s="281"/>
      <c r="F38" s="215"/>
      <c r="G38" s="26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9" customHeight="1">
      <c r="A39" s="284">
        <v>2</v>
      </c>
      <c r="B39" s="281">
        <v>1</v>
      </c>
      <c r="C39" s="267">
        <v>2</v>
      </c>
      <c r="D39" s="282">
        <v>1</v>
      </c>
      <c r="E39" s="281">
        <v>1</v>
      </c>
      <c r="F39" s="215"/>
      <c r="G39" s="26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9" customHeight="1">
      <c r="A40" s="284">
        <v>2</v>
      </c>
      <c r="B40" s="281">
        <v>1</v>
      </c>
      <c r="C40" s="267">
        <v>2</v>
      </c>
      <c r="D40" s="282">
        <v>1</v>
      </c>
      <c r="E40" s="281">
        <v>1</v>
      </c>
      <c r="F40" s="215">
        <v>1</v>
      </c>
      <c r="G40" s="26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9" customHeight="1">
      <c r="A41" s="285">
        <v>2</v>
      </c>
      <c r="B41" s="286">
        <v>2</v>
      </c>
      <c r="C41" s="277"/>
      <c r="D41" s="278"/>
      <c r="E41" s="279"/>
      <c r="F41" s="280"/>
      <c r="G41" s="276" t="s">
        <v>86</v>
      </c>
      <c r="H41" s="190">
        <v>12</v>
      </c>
      <c r="I41" s="249">
        <f t="shared" ref="I41:L43" si="2">I42</f>
        <v>100</v>
      </c>
      <c r="J41" s="11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9" customHeight="1">
      <c r="A42" s="284">
        <v>2</v>
      </c>
      <c r="B42" s="281">
        <v>2</v>
      </c>
      <c r="C42" s="267">
        <v>1</v>
      </c>
      <c r="D42" s="282"/>
      <c r="E42" s="281"/>
      <c r="F42" s="215"/>
      <c r="G42" s="283" t="s">
        <v>86</v>
      </c>
      <c r="H42" s="189">
        <v>13</v>
      </c>
      <c r="I42" s="248">
        <f t="shared" si="2"/>
        <v>100</v>
      </c>
      <c r="J42" s="129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9" customHeight="1">
      <c r="A43" s="284">
        <v>2</v>
      </c>
      <c r="B43" s="281">
        <v>2</v>
      </c>
      <c r="C43" s="267">
        <v>1</v>
      </c>
      <c r="D43" s="282">
        <v>1</v>
      </c>
      <c r="E43" s="281"/>
      <c r="F43" s="215"/>
      <c r="G43" s="267" t="s">
        <v>86</v>
      </c>
      <c r="H43" s="191">
        <v>14</v>
      </c>
      <c r="I43" s="248">
        <f t="shared" si="2"/>
        <v>100</v>
      </c>
      <c r="J43" s="129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9" customHeight="1">
      <c r="A44" s="287">
        <v>2</v>
      </c>
      <c r="B44" s="288">
        <v>2</v>
      </c>
      <c r="C44" s="269">
        <v>1</v>
      </c>
      <c r="D44" s="289">
        <v>1</v>
      </c>
      <c r="E44" s="288">
        <v>1</v>
      </c>
      <c r="F44" s="290"/>
      <c r="G44" s="269" t="s">
        <v>86</v>
      </c>
      <c r="H44" s="192">
        <v>15</v>
      </c>
      <c r="I44" s="260">
        <f>SUM(I45:I60)</f>
        <v>100</v>
      </c>
      <c r="J44" s="260">
        <f>SUM(J45:J60)</f>
        <v>0</v>
      </c>
      <c r="K44" s="260">
        <f>SUM(K45:K60)</f>
        <v>0</v>
      </c>
      <c r="L44" s="260">
        <f>SUM(L45:L60)</f>
        <v>0</v>
      </c>
      <c r="M44" s="3"/>
      <c r="N44" s="3"/>
      <c r="O44" s="3"/>
      <c r="P44" s="3"/>
      <c r="Q44" s="3"/>
    </row>
    <row r="45" spans="1:17" ht="9" customHeight="1">
      <c r="A45" s="291">
        <v>2</v>
      </c>
      <c r="B45" s="292">
        <v>2</v>
      </c>
      <c r="C45" s="268">
        <v>1</v>
      </c>
      <c r="D45" s="293">
        <v>1</v>
      </c>
      <c r="E45" s="292">
        <v>1</v>
      </c>
      <c r="F45" s="210">
        <v>1</v>
      </c>
      <c r="G45" s="26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" customHeight="1">
      <c r="A46" s="291">
        <v>2</v>
      </c>
      <c r="B46" s="292">
        <v>2</v>
      </c>
      <c r="C46" s="268">
        <v>1</v>
      </c>
      <c r="D46" s="293">
        <v>1</v>
      </c>
      <c r="E46" s="292">
        <v>1</v>
      </c>
      <c r="F46" s="209">
        <v>2</v>
      </c>
      <c r="G46" s="26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" customHeight="1">
      <c r="A47" s="291">
        <v>2</v>
      </c>
      <c r="B47" s="292">
        <v>2</v>
      </c>
      <c r="C47" s="268">
        <v>1</v>
      </c>
      <c r="D47" s="293">
        <v>1</v>
      </c>
      <c r="E47" s="292">
        <v>1</v>
      </c>
      <c r="F47" s="209">
        <v>5</v>
      </c>
      <c r="G47" s="26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9" customHeight="1">
      <c r="A48" s="291">
        <v>2</v>
      </c>
      <c r="B48" s="292">
        <v>2</v>
      </c>
      <c r="C48" s="268">
        <v>1</v>
      </c>
      <c r="D48" s="293">
        <v>1</v>
      </c>
      <c r="E48" s="292">
        <v>1</v>
      </c>
      <c r="F48" s="209">
        <v>6</v>
      </c>
      <c r="G48" s="26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" customHeight="1">
      <c r="A49" s="294">
        <v>2</v>
      </c>
      <c r="B49" s="295">
        <v>2</v>
      </c>
      <c r="C49" s="296">
        <v>1</v>
      </c>
      <c r="D49" s="297">
        <v>1</v>
      </c>
      <c r="E49" s="295">
        <v>1</v>
      </c>
      <c r="F49" s="298">
        <v>7</v>
      </c>
      <c r="G49" s="296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9" customHeight="1">
      <c r="A50" s="291">
        <v>2</v>
      </c>
      <c r="B50" s="292">
        <v>2</v>
      </c>
      <c r="C50" s="268">
        <v>1</v>
      </c>
      <c r="D50" s="293">
        <v>1</v>
      </c>
      <c r="E50" s="292">
        <v>1</v>
      </c>
      <c r="F50" s="209">
        <v>8</v>
      </c>
      <c r="G50" s="26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9" customHeight="1">
      <c r="A51" s="294">
        <v>2</v>
      </c>
      <c r="B51" s="295">
        <v>2</v>
      </c>
      <c r="C51" s="296">
        <v>1</v>
      </c>
      <c r="D51" s="297">
        <v>1</v>
      </c>
      <c r="E51" s="295">
        <v>1</v>
      </c>
      <c r="F51" s="298">
        <v>10</v>
      </c>
      <c r="G51" s="296" t="s">
        <v>22</v>
      </c>
      <c r="H51" s="193">
        <v>22</v>
      </c>
      <c r="I51" s="246">
        <v>100</v>
      </c>
      <c r="J51" s="116"/>
      <c r="K51" s="246"/>
      <c r="L51" s="246"/>
      <c r="M51" s="3"/>
      <c r="N51" s="3"/>
      <c r="O51" s="3"/>
      <c r="P51" s="3"/>
      <c r="Q51" s="3"/>
    </row>
    <row r="52" spans="1:17" ht="9" customHeight="1">
      <c r="A52" s="291">
        <v>2</v>
      </c>
      <c r="B52" s="292">
        <v>2</v>
      </c>
      <c r="C52" s="268">
        <v>1</v>
      </c>
      <c r="D52" s="293">
        <v>1</v>
      </c>
      <c r="E52" s="292">
        <v>1</v>
      </c>
      <c r="F52" s="209">
        <v>11</v>
      </c>
      <c r="G52" s="26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9" customHeight="1">
      <c r="A53" s="299">
        <v>2</v>
      </c>
      <c r="B53" s="300">
        <v>2</v>
      </c>
      <c r="C53" s="301">
        <v>1</v>
      </c>
      <c r="D53" s="301">
        <v>1</v>
      </c>
      <c r="E53" s="301">
        <v>1</v>
      </c>
      <c r="F53" s="302">
        <v>12</v>
      </c>
      <c r="G53" s="301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" customHeight="1">
      <c r="A54" s="291">
        <v>2</v>
      </c>
      <c r="B54" s="292">
        <v>2</v>
      </c>
      <c r="C54" s="268">
        <v>1</v>
      </c>
      <c r="D54" s="268">
        <v>1</v>
      </c>
      <c r="E54" s="268">
        <v>1</v>
      </c>
      <c r="F54" s="209">
        <v>14</v>
      </c>
      <c r="G54" s="26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" customHeight="1">
      <c r="A55" s="291">
        <v>2</v>
      </c>
      <c r="B55" s="292">
        <v>2</v>
      </c>
      <c r="C55" s="268">
        <v>1</v>
      </c>
      <c r="D55" s="268">
        <v>1</v>
      </c>
      <c r="E55" s="268">
        <v>1</v>
      </c>
      <c r="F55" s="209">
        <v>15</v>
      </c>
      <c r="G55" s="268" t="s">
        <v>25</v>
      </c>
      <c r="H55" s="194">
        <v>26</v>
      </c>
      <c r="I55" s="117"/>
      <c r="J55" s="116"/>
      <c r="K55" s="116"/>
      <c r="L55" s="116"/>
      <c r="M55" s="3"/>
      <c r="N55" s="3"/>
      <c r="O55" s="3"/>
      <c r="P55" s="3"/>
      <c r="Q55" s="3"/>
    </row>
    <row r="56" spans="1:17" ht="9" customHeight="1">
      <c r="A56" s="291">
        <v>2</v>
      </c>
      <c r="B56" s="292">
        <v>2</v>
      </c>
      <c r="C56" s="268">
        <v>1</v>
      </c>
      <c r="D56" s="268">
        <v>1</v>
      </c>
      <c r="E56" s="268">
        <v>1</v>
      </c>
      <c r="F56" s="209">
        <v>16</v>
      </c>
      <c r="G56" s="268" t="s">
        <v>26</v>
      </c>
      <c r="H56" s="189">
        <v>27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9" customHeight="1">
      <c r="A57" s="291">
        <v>2</v>
      </c>
      <c r="B57" s="292">
        <v>2</v>
      </c>
      <c r="C57" s="268">
        <v>1</v>
      </c>
      <c r="D57" s="268">
        <v>1</v>
      </c>
      <c r="E57" s="268">
        <v>1</v>
      </c>
      <c r="F57" s="209">
        <v>17</v>
      </c>
      <c r="G57" s="26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" customHeight="1">
      <c r="A58" s="291">
        <v>2</v>
      </c>
      <c r="B58" s="292">
        <v>2</v>
      </c>
      <c r="C58" s="268">
        <v>1</v>
      </c>
      <c r="D58" s="268">
        <v>1</v>
      </c>
      <c r="E58" s="268">
        <v>1</v>
      </c>
      <c r="F58" s="209">
        <v>18</v>
      </c>
      <c r="G58" s="26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" customHeight="1">
      <c r="A59" s="291">
        <v>2</v>
      </c>
      <c r="B59" s="292">
        <v>2</v>
      </c>
      <c r="C59" s="268">
        <v>1</v>
      </c>
      <c r="D59" s="268">
        <v>1</v>
      </c>
      <c r="E59" s="268">
        <v>1</v>
      </c>
      <c r="F59" s="209">
        <v>20</v>
      </c>
      <c r="G59" s="268" t="s">
        <v>149</v>
      </c>
      <c r="H59" s="194">
        <v>30</v>
      </c>
      <c r="I59" s="117"/>
      <c r="J59" s="116"/>
      <c r="K59" s="116"/>
      <c r="L59" s="116"/>
      <c r="M59" s="3"/>
      <c r="N59" s="3"/>
      <c r="O59" s="3"/>
      <c r="P59" s="3"/>
      <c r="Q59" s="3"/>
    </row>
    <row r="60" spans="1:17" ht="9" customHeight="1">
      <c r="A60" s="291">
        <v>2</v>
      </c>
      <c r="B60" s="292">
        <v>2</v>
      </c>
      <c r="C60" s="268">
        <v>1</v>
      </c>
      <c r="D60" s="268">
        <v>1</v>
      </c>
      <c r="E60" s="268">
        <v>1</v>
      </c>
      <c r="F60" s="209">
        <v>30</v>
      </c>
      <c r="G60" s="268" t="s">
        <v>28</v>
      </c>
      <c r="H60" s="189">
        <v>31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9" customHeight="1">
      <c r="A61" s="303">
        <v>2</v>
      </c>
      <c r="B61" s="304">
        <v>3</v>
      </c>
      <c r="C61" s="276"/>
      <c r="D61" s="277"/>
      <c r="E61" s="277"/>
      <c r="F61" s="280"/>
      <c r="G61" s="305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284">
        <v>2</v>
      </c>
      <c r="B62" s="281">
        <v>3</v>
      </c>
      <c r="C62" s="267">
        <v>1</v>
      </c>
      <c r="D62" s="267"/>
      <c r="E62" s="267"/>
      <c r="F62" s="215"/>
      <c r="G62" s="283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284">
        <v>2</v>
      </c>
      <c r="B63" s="281">
        <v>3</v>
      </c>
      <c r="C63" s="267">
        <v>1</v>
      </c>
      <c r="D63" s="267">
        <v>1</v>
      </c>
      <c r="E63" s="267"/>
      <c r="F63" s="215"/>
      <c r="G63" s="283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284">
        <v>2</v>
      </c>
      <c r="B64" s="281">
        <v>3</v>
      </c>
      <c r="C64" s="267">
        <v>1</v>
      </c>
      <c r="D64" s="267">
        <v>1</v>
      </c>
      <c r="E64" s="267">
        <v>1</v>
      </c>
      <c r="F64" s="215"/>
      <c r="G64" s="26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291">
        <v>2</v>
      </c>
      <c r="B65" s="292">
        <v>3</v>
      </c>
      <c r="C65" s="268">
        <v>1</v>
      </c>
      <c r="D65" s="268">
        <v>1</v>
      </c>
      <c r="E65" s="268">
        <v>1</v>
      </c>
      <c r="F65" s="209">
        <v>1</v>
      </c>
      <c r="G65" s="26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291">
        <v>2</v>
      </c>
      <c r="B66" s="295">
        <v>3</v>
      </c>
      <c r="C66" s="296">
        <v>1</v>
      </c>
      <c r="D66" s="296">
        <v>1</v>
      </c>
      <c r="E66" s="296">
        <v>1</v>
      </c>
      <c r="F66" s="298">
        <v>2</v>
      </c>
      <c r="G66" s="296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292">
        <v>2</v>
      </c>
      <c r="B67" s="268">
        <v>3</v>
      </c>
      <c r="C67" s="268">
        <v>1</v>
      </c>
      <c r="D67" s="268">
        <v>1</v>
      </c>
      <c r="E67" s="268">
        <v>1</v>
      </c>
      <c r="F67" s="209">
        <v>3</v>
      </c>
      <c r="G67" s="26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279">
        <v>2</v>
      </c>
      <c r="B68" s="277">
        <v>3</v>
      </c>
      <c r="C68" s="277">
        <v>1</v>
      </c>
      <c r="D68" s="277">
        <v>2</v>
      </c>
      <c r="E68" s="277"/>
      <c r="F68" s="280"/>
      <c r="G68" s="306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288">
        <v>2</v>
      </c>
      <c r="B69" s="269">
        <v>3</v>
      </c>
      <c r="C69" s="269">
        <v>1</v>
      </c>
      <c r="D69" s="269">
        <v>2</v>
      </c>
      <c r="E69" s="269">
        <v>1</v>
      </c>
      <c r="F69" s="290"/>
      <c r="G69" s="307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292">
        <v>2</v>
      </c>
      <c r="B70" s="268">
        <v>3</v>
      </c>
      <c r="C70" s="268">
        <v>1</v>
      </c>
      <c r="D70" s="268">
        <v>2</v>
      </c>
      <c r="E70" s="268">
        <v>1</v>
      </c>
      <c r="F70" s="209">
        <v>1</v>
      </c>
      <c r="G70" s="29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292">
        <v>2</v>
      </c>
      <c r="B71" s="268">
        <v>3</v>
      </c>
      <c r="C71" s="268">
        <v>1</v>
      </c>
      <c r="D71" s="268">
        <v>2</v>
      </c>
      <c r="E71" s="268">
        <v>1</v>
      </c>
      <c r="F71" s="209">
        <v>2</v>
      </c>
      <c r="G71" s="29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292">
        <v>2</v>
      </c>
      <c r="B72" s="268">
        <v>3</v>
      </c>
      <c r="C72" s="268">
        <v>1</v>
      </c>
      <c r="D72" s="268">
        <v>2</v>
      </c>
      <c r="E72" s="268">
        <v>1</v>
      </c>
      <c r="F72" s="209">
        <v>3</v>
      </c>
      <c r="G72" s="29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281">
        <v>2</v>
      </c>
      <c r="B73" s="267">
        <v>3</v>
      </c>
      <c r="C73" s="267">
        <v>1</v>
      </c>
      <c r="D73" s="267">
        <v>3</v>
      </c>
      <c r="E73" s="267"/>
      <c r="F73" s="215"/>
      <c r="G73" s="308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281">
        <v>2</v>
      </c>
      <c r="B74" s="267">
        <v>3</v>
      </c>
      <c r="C74" s="267">
        <v>1</v>
      </c>
      <c r="D74" s="267">
        <v>3</v>
      </c>
      <c r="E74" s="267">
        <v>1</v>
      </c>
      <c r="F74" s="215"/>
      <c r="G74" s="281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295">
        <v>2</v>
      </c>
      <c r="B75" s="296">
        <v>3</v>
      </c>
      <c r="C75" s="296">
        <v>1</v>
      </c>
      <c r="D75" s="296">
        <v>3</v>
      </c>
      <c r="E75" s="296">
        <v>1</v>
      </c>
      <c r="F75" s="298">
        <v>1</v>
      </c>
      <c r="G75" s="2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292">
        <v>2</v>
      </c>
      <c r="B76" s="268">
        <v>3</v>
      </c>
      <c r="C76" s="268">
        <v>1</v>
      </c>
      <c r="D76" s="268">
        <v>3</v>
      </c>
      <c r="E76" s="268">
        <v>1</v>
      </c>
      <c r="F76" s="209">
        <v>2</v>
      </c>
      <c r="G76" s="29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295">
        <v>2</v>
      </c>
      <c r="B77" s="296">
        <v>3</v>
      </c>
      <c r="C77" s="296">
        <v>1</v>
      </c>
      <c r="D77" s="296">
        <v>3</v>
      </c>
      <c r="E77" s="296">
        <v>1</v>
      </c>
      <c r="F77" s="298">
        <v>3</v>
      </c>
      <c r="G77" s="2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281">
        <v>2</v>
      </c>
      <c r="B78" s="267">
        <v>3</v>
      </c>
      <c r="C78" s="267">
        <v>2</v>
      </c>
      <c r="D78" s="267"/>
      <c r="E78" s="267"/>
      <c r="F78" s="215"/>
      <c r="G78" s="308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281">
        <v>2</v>
      </c>
      <c r="B79" s="267">
        <v>3</v>
      </c>
      <c r="C79" s="267">
        <v>2</v>
      </c>
      <c r="D79" s="267">
        <v>1</v>
      </c>
      <c r="E79" s="267"/>
      <c r="F79" s="215"/>
      <c r="G79" s="281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281">
        <v>2</v>
      </c>
      <c r="B80" s="267">
        <v>3</v>
      </c>
      <c r="C80" s="267">
        <v>2</v>
      </c>
      <c r="D80" s="267">
        <v>1</v>
      </c>
      <c r="E80" s="267">
        <v>1</v>
      </c>
      <c r="F80" s="215"/>
      <c r="G80" s="281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292">
        <v>2</v>
      </c>
      <c r="B81" s="268">
        <v>3</v>
      </c>
      <c r="C81" s="268">
        <v>2</v>
      </c>
      <c r="D81" s="268">
        <v>1</v>
      </c>
      <c r="E81" s="268">
        <v>1</v>
      </c>
      <c r="F81" s="209">
        <v>1</v>
      </c>
      <c r="G81" s="29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275">
        <v>2</v>
      </c>
      <c r="B82" s="309">
        <v>4</v>
      </c>
      <c r="C82" s="309"/>
      <c r="D82" s="309"/>
      <c r="E82" s="309"/>
      <c r="F82" s="310"/>
      <c r="G82" s="27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281">
        <v>2</v>
      </c>
      <c r="B83" s="267">
        <v>4</v>
      </c>
      <c r="C83" s="267">
        <v>1</v>
      </c>
      <c r="D83" s="267"/>
      <c r="E83" s="267"/>
      <c r="F83" s="215"/>
      <c r="G83" s="308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281">
        <v>2</v>
      </c>
      <c r="B84" s="267">
        <v>4</v>
      </c>
      <c r="C84" s="267">
        <v>1</v>
      </c>
      <c r="D84" s="267">
        <v>1</v>
      </c>
      <c r="E84" s="267"/>
      <c r="F84" s="215"/>
      <c r="G84" s="281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281">
        <v>2</v>
      </c>
      <c r="B85" s="267">
        <v>4</v>
      </c>
      <c r="C85" s="267">
        <v>1</v>
      </c>
      <c r="D85" s="267">
        <v>1</v>
      </c>
      <c r="E85" s="267">
        <v>1</v>
      </c>
      <c r="F85" s="215"/>
      <c r="G85" s="281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" customHeight="1">
      <c r="A86" s="292">
        <v>2</v>
      </c>
      <c r="B86" s="268">
        <v>4</v>
      </c>
      <c r="C86" s="268">
        <v>1</v>
      </c>
      <c r="D86" s="268">
        <v>1</v>
      </c>
      <c r="E86" s="268">
        <v>1</v>
      </c>
      <c r="F86" s="209">
        <v>1</v>
      </c>
      <c r="G86" s="29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" customHeight="1">
      <c r="A87" s="292">
        <v>2</v>
      </c>
      <c r="B87" s="292">
        <v>4</v>
      </c>
      <c r="C87" s="292">
        <v>1</v>
      </c>
      <c r="D87" s="268">
        <v>1</v>
      </c>
      <c r="E87" s="268">
        <v>1</v>
      </c>
      <c r="F87" s="208">
        <v>2</v>
      </c>
      <c r="G87" s="293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" customHeight="1">
      <c r="A88" s="292">
        <v>2</v>
      </c>
      <c r="B88" s="268">
        <v>4</v>
      </c>
      <c r="C88" s="292">
        <v>1</v>
      </c>
      <c r="D88" s="268">
        <v>1</v>
      </c>
      <c r="E88" s="268">
        <v>1</v>
      </c>
      <c r="F88" s="208">
        <v>3</v>
      </c>
      <c r="G88" s="293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275">
        <v>2</v>
      </c>
      <c r="B89" s="309">
        <v>5</v>
      </c>
      <c r="C89" s="275"/>
      <c r="D89" s="309"/>
      <c r="E89" s="309"/>
      <c r="F89" s="311"/>
      <c r="G89" s="31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" customHeight="1">
      <c r="A90" s="279">
        <v>2</v>
      </c>
      <c r="B90" s="277">
        <v>5</v>
      </c>
      <c r="C90" s="279">
        <v>1</v>
      </c>
      <c r="D90" s="277"/>
      <c r="E90" s="277"/>
      <c r="F90" s="313"/>
      <c r="G90" s="314" t="s">
        <v>95</v>
      </c>
      <c r="H90" s="196">
        <v>61</v>
      </c>
      <c r="I90" s="123">
        <f t="shared" ref="I90:L91" si="5">I91</f>
        <v>0</v>
      </c>
      <c r="J90" s="124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" customHeight="1">
      <c r="A91" s="281">
        <v>2</v>
      </c>
      <c r="B91" s="267">
        <v>5</v>
      </c>
      <c r="C91" s="281">
        <v>1</v>
      </c>
      <c r="D91" s="267">
        <v>1</v>
      </c>
      <c r="E91" s="267"/>
      <c r="F91" s="217"/>
      <c r="G91" s="282" t="s">
        <v>95</v>
      </c>
      <c r="H91" s="196">
        <v>62</v>
      </c>
      <c r="I91" s="127">
        <f t="shared" si="5"/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" customHeight="1">
      <c r="A92" s="281">
        <v>2</v>
      </c>
      <c r="B92" s="267">
        <v>5</v>
      </c>
      <c r="C92" s="281">
        <v>1</v>
      </c>
      <c r="D92" s="267">
        <v>1</v>
      </c>
      <c r="E92" s="267">
        <v>1</v>
      </c>
      <c r="F92" s="217"/>
      <c r="G92" s="282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" customHeight="1">
      <c r="A93" s="281">
        <v>2</v>
      </c>
      <c r="B93" s="267">
        <v>5</v>
      </c>
      <c r="C93" s="281">
        <v>1</v>
      </c>
      <c r="D93" s="267">
        <v>1</v>
      </c>
      <c r="E93" s="267">
        <v>1</v>
      </c>
      <c r="F93" s="217">
        <v>1</v>
      </c>
      <c r="G93" s="282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" customHeight="1">
      <c r="A94" s="315">
        <v>2</v>
      </c>
      <c r="B94" s="301">
        <v>5</v>
      </c>
      <c r="C94" s="300">
        <v>1</v>
      </c>
      <c r="D94" s="301">
        <v>1</v>
      </c>
      <c r="E94" s="301">
        <v>1</v>
      </c>
      <c r="F94" s="316">
        <v>2</v>
      </c>
      <c r="G94" s="317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" customHeight="1">
      <c r="A95" s="281">
        <v>2</v>
      </c>
      <c r="B95" s="267">
        <v>5</v>
      </c>
      <c r="C95" s="281">
        <v>2</v>
      </c>
      <c r="D95" s="267"/>
      <c r="E95" s="267"/>
      <c r="F95" s="217"/>
      <c r="G95" s="318" t="s">
        <v>96</v>
      </c>
      <c r="H95" s="196">
        <v>66</v>
      </c>
      <c r="I95" s="127">
        <f t="shared" ref="I95:L96" si="6">I96</f>
        <v>0</v>
      </c>
      <c r="J95" s="128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" customHeight="1">
      <c r="A96" s="284">
        <v>2</v>
      </c>
      <c r="B96" s="281">
        <v>5</v>
      </c>
      <c r="C96" s="267">
        <v>2</v>
      </c>
      <c r="D96" s="282">
        <v>1</v>
      </c>
      <c r="E96" s="281"/>
      <c r="F96" s="217"/>
      <c r="G96" s="267" t="s">
        <v>96</v>
      </c>
      <c r="H96" s="196">
        <v>67</v>
      </c>
      <c r="I96" s="127">
        <f t="shared" si="6"/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284">
        <v>2</v>
      </c>
      <c r="B97" s="281">
        <v>5</v>
      </c>
      <c r="C97" s="267">
        <v>2</v>
      </c>
      <c r="D97" s="282">
        <v>1</v>
      </c>
      <c r="E97" s="281">
        <v>1</v>
      </c>
      <c r="F97" s="217"/>
      <c r="G97" s="26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" customHeight="1">
      <c r="A98" s="291">
        <v>2</v>
      </c>
      <c r="B98" s="292">
        <v>5</v>
      </c>
      <c r="C98" s="268">
        <v>2</v>
      </c>
      <c r="D98" s="293">
        <v>1</v>
      </c>
      <c r="E98" s="292">
        <v>1</v>
      </c>
      <c r="F98" s="208">
        <v>1</v>
      </c>
      <c r="G98" s="26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" customHeight="1">
      <c r="A99" s="291">
        <v>2</v>
      </c>
      <c r="B99" s="292">
        <v>5</v>
      </c>
      <c r="C99" s="268">
        <v>2</v>
      </c>
      <c r="D99" s="293">
        <v>1</v>
      </c>
      <c r="E99" s="292">
        <v>1</v>
      </c>
      <c r="F99" s="208">
        <v>2</v>
      </c>
      <c r="G99" s="26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284">
        <v>2</v>
      </c>
      <c r="B100" s="281">
        <v>5</v>
      </c>
      <c r="C100" s="267">
        <v>3</v>
      </c>
      <c r="D100" s="282"/>
      <c r="E100" s="281"/>
      <c r="F100" s="217"/>
      <c r="G100" s="283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" customHeight="1">
      <c r="A101" s="284">
        <v>2</v>
      </c>
      <c r="B101" s="281">
        <v>5</v>
      </c>
      <c r="C101" s="267">
        <v>3</v>
      </c>
      <c r="D101" s="282">
        <v>1</v>
      </c>
      <c r="E101" s="281"/>
      <c r="F101" s="217"/>
      <c r="G101" s="26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287">
        <v>2</v>
      </c>
      <c r="B102" s="288">
        <v>5</v>
      </c>
      <c r="C102" s="269">
        <v>3</v>
      </c>
      <c r="D102" s="289">
        <v>1</v>
      </c>
      <c r="E102" s="288">
        <v>1</v>
      </c>
      <c r="F102" s="319"/>
      <c r="G102" s="269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" customHeight="1">
      <c r="A103" s="291">
        <v>2</v>
      </c>
      <c r="B103" s="292">
        <v>5</v>
      </c>
      <c r="C103" s="268">
        <v>3</v>
      </c>
      <c r="D103" s="293">
        <v>1</v>
      </c>
      <c r="E103" s="292">
        <v>1</v>
      </c>
      <c r="F103" s="208">
        <v>1</v>
      </c>
      <c r="G103" s="26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" customHeight="1">
      <c r="A104" s="299">
        <v>2</v>
      </c>
      <c r="B104" s="315">
        <v>5</v>
      </c>
      <c r="C104" s="270">
        <v>3</v>
      </c>
      <c r="D104" s="320">
        <v>1</v>
      </c>
      <c r="E104" s="315">
        <v>1</v>
      </c>
      <c r="F104" s="321">
        <v>2</v>
      </c>
      <c r="G104" s="270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322">
        <v>2</v>
      </c>
      <c r="B105" s="275">
        <v>6</v>
      </c>
      <c r="C105" s="309"/>
      <c r="D105" s="312"/>
      <c r="E105" s="275"/>
      <c r="F105" s="311"/>
      <c r="G105" s="323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" customHeight="1">
      <c r="A106" s="287">
        <v>2</v>
      </c>
      <c r="B106" s="288">
        <v>6</v>
      </c>
      <c r="C106" s="269">
        <v>1</v>
      </c>
      <c r="D106" s="289"/>
      <c r="E106" s="288"/>
      <c r="F106" s="319"/>
      <c r="G106" s="324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" customHeight="1">
      <c r="A107" s="284">
        <v>2</v>
      </c>
      <c r="B107" s="281">
        <v>6</v>
      </c>
      <c r="C107" s="267">
        <v>1</v>
      </c>
      <c r="D107" s="282">
        <v>1</v>
      </c>
      <c r="E107" s="281"/>
      <c r="F107" s="217"/>
      <c r="G107" s="26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" customHeight="1">
      <c r="A108" s="284">
        <v>2</v>
      </c>
      <c r="B108" s="281">
        <v>6</v>
      </c>
      <c r="C108" s="267">
        <v>1</v>
      </c>
      <c r="D108" s="282">
        <v>1</v>
      </c>
      <c r="E108" s="281">
        <v>1</v>
      </c>
      <c r="F108" s="217"/>
      <c r="G108" s="26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" customHeight="1">
      <c r="A109" s="284">
        <v>2</v>
      </c>
      <c r="B109" s="281">
        <v>6</v>
      </c>
      <c r="C109" s="267">
        <v>1</v>
      </c>
      <c r="D109" s="282">
        <v>1</v>
      </c>
      <c r="E109" s="281">
        <v>1</v>
      </c>
      <c r="F109" s="217">
        <v>1</v>
      </c>
      <c r="G109" s="26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" customHeight="1">
      <c r="A110" s="325">
        <v>2</v>
      </c>
      <c r="B110" s="279">
        <v>6</v>
      </c>
      <c r="C110" s="277">
        <v>1</v>
      </c>
      <c r="D110" s="278">
        <v>1</v>
      </c>
      <c r="E110" s="279">
        <v>1</v>
      </c>
      <c r="F110" s="313">
        <v>2</v>
      </c>
      <c r="G110" s="277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" customHeight="1">
      <c r="A111" s="284">
        <v>2</v>
      </c>
      <c r="B111" s="281">
        <v>6</v>
      </c>
      <c r="C111" s="267">
        <v>2</v>
      </c>
      <c r="D111" s="282"/>
      <c r="E111" s="281"/>
      <c r="F111" s="217"/>
      <c r="G111" s="283" t="s">
        <v>100</v>
      </c>
      <c r="H111" s="196">
        <v>82</v>
      </c>
      <c r="I111" s="127">
        <f t="shared" ref="I111:L113" si="9">I112</f>
        <v>0</v>
      </c>
      <c r="J111" s="128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" customHeight="1">
      <c r="A112" s="284">
        <v>2</v>
      </c>
      <c r="B112" s="281">
        <v>6</v>
      </c>
      <c r="C112" s="267">
        <v>2</v>
      </c>
      <c r="D112" s="282">
        <v>1</v>
      </c>
      <c r="E112" s="281"/>
      <c r="F112" s="217"/>
      <c r="G112" s="267" t="s">
        <v>100</v>
      </c>
      <c r="H112" s="196">
        <v>83</v>
      </c>
      <c r="I112" s="127">
        <f t="shared" si="9"/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284">
        <v>2</v>
      </c>
      <c r="B113" s="281">
        <v>6</v>
      </c>
      <c r="C113" s="267">
        <v>2</v>
      </c>
      <c r="D113" s="282">
        <v>1</v>
      </c>
      <c r="E113" s="281">
        <v>1</v>
      </c>
      <c r="F113" s="217"/>
      <c r="G113" s="267" t="s">
        <v>100</v>
      </c>
      <c r="H113" s="196">
        <v>84</v>
      </c>
      <c r="I113" s="154">
        <f t="shared" si="9"/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" customHeight="1">
      <c r="A114" s="284">
        <v>2</v>
      </c>
      <c r="B114" s="281">
        <v>6</v>
      </c>
      <c r="C114" s="267">
        <v>2</v>
      </c>
      <c r="D114" s="282">
        <v>1</v>
      </c>
      <c r="E114" s="281">
        <v>1</v>
      </c>
      <c r="F114" s="217">
        <v>1</v>
      </c>
      <c r="G114" s="26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" customHeight="1">
      <c r="A115" s="325">
        <v>2</v>
      </c>
      <c r="B115" s="279">
        <v>6</v>
      </c>
      <c r="C115" s="277">
        <v>3</v>
      </c>
      <c r="D115" s="278"/>
      <c r="E115" s="279"/>
      <c r="F115" s="313"/>
      <c r="G115" s="306" t="s">
        <v>45</v>
      </c>
      <c r="H115" s="196">
        <v>86</v>
      </c>
      <c r="I115" s="123">
        <f t="shared" ref="I115:L117" si="10">I116</f>
        <v>0</v>
      </c>
      <c r="J115" s="124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" customHeight="1">
      <c r="A116" s="284">
        <v>2</v>
      </c>
      <c r="B116" s="281">
        <v>6</v>
      </c>
      <c r="C116" s="267">
        <v>3</v>
      </c>
      <c r="D116" s="282">
        <v>1</v>
      </c>
      <c r="E116" s="281"/>
      <c r="F116" s="217"/>
      <c r="G116" s="267" t="s">
        <v>45</v>
      </c>
      <c r="H116" s="196">
        <v>87</v>
      </c>
      <c r="I116" s="127">
        <f t="shared" si="10"/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284">
        <v>2</v>
      </c>
      <c r="B117" s="281">
        <v>6</v>
      </c>
      <c r="C117" s="267">
        <v>3</v>
      </c>
      <c r="D117" s="282">
        <v>1</v>
      </c>
      <c r="E117" s="281">
        <v>1</v>
      </c>
      <c r="F117" s="217"/>
      <c r="G117" s="267" t="s">
        <v>45</v>
      </c>
      <c r="H117" s="196">
        <v>88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284">
        <v>2</v>
      </c>
      <c r="B118" s="281">
        <v>6</v>
      </c>
      <c r="C118" s="267">
        <v>3</v>
      </c>
      <c r="D118" s="282">
        <v>1</v>
      </c>
      <c r="E118" s="281">
        <v>1</v>
      </c>
      <c r="F118" s="217">
        <v>1</v>
      </c>
      <c r="G118" s="26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" customHeight="1">
      <c r="A119" s="325">
        <v>2</v>
      </c>
      <c r="B119" s="279">
        <v>6</v>
      </c>
      <c r="C119" s="277">
        <v>4</v>
      </c>
      <c r="D119" s="278"/>
      <c r="E119" s="279"/>
      <c r="F119" s="313"/>
      <c r="G119" s="306" t="s">
        <v>46</v>
      </c>
      <c r="H119" s="196">
        <v>90</v>
      </c>
      <c r="I119" s="123">
        <f t="shared" ref="I119:L121" si="11">I120</f>
        <v>0</v>
      </c>
      <c r="J119" s="124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" customHeight="1">
      <c r="A120" s="284">
        <v>2</v>
      </c>
      <c r="B120" s="281">
        <v>6</v>
      </c>
      <c r="C120" s="267">
        <v>4</v>
      </c>
      <c r="D120" s="282">
        <v>1</v>
      </c>
      <c r="E120" s="281"/>
      <c r="F120" s="217"/>
      <c r="G120" s="267" t="s">
        <v>46</v>
      </c>
      <c r="H120" s="196">
        <v>91</v>
      </c>
      <c r="I120" s="127">
        <f t="shared" si="11"/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284">
        <v>2</v>
      </c>
      <c r="B121" s="281">
        <v>6</v>
      </c>
      <c r="C121" s="267">
        <v>4</v>
      </c>
      <c r="D121" s="282">
        <v>1</v>
      </c>
      <c r="E121" s="281">
        <v>1</v>
      </c>
      <c r="F121" s="217"/>
      <c r="G121" s="267" t="s">
        <v>46</v>
      </c>
      <c r="H121" s="196">
        <v>92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284">
        <v>2</v>
      </c>
      <c r="B122" s="281">
        <v>6</v>
      </c>
      <c r="C122" s="267">
        <v>4</v>
      </c>
      <c r="D122" s="282">
        <v>1</v>
      </c>
      <c r="E122" s="281">
        <v>1</v>
      </c>
      <c r="F122" s="217">
        <v>1</v>
      </c>
      <c r="G122" s="26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" customHeight="1">
      <c r="A123" s="287">
        <v>2</v>
      </c>
      <c r="B123" s="307">
        <v>6</v>
      </c>
      <c r="C123" s="326">
        <v>5</v>
      </c>
      <c r="D123" s="327"/>
      <c r="E123" s="307"/>
      <c r="F123" s="328"/>
      <c r="G123" s="329" t="s">
        <v>101</v>
      </c>
      <c r="H123" s="196">
        <v>94</v>
      </c>
      <c r="I123" s="149">
        <f t="shared" ref="I123:L125" si="12">I124</f>
        <v>0</v>
      </c>
      <c r="J123" s="15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" customHeight="1">
      <c r="A124" s="284">
        <v>2</v>
      </c>
      <c r="B124" s="281">
        <v>6</v>
      </c>
      <c r="C124" s="267">
        <v>5</v>
      </c>
      <c r="D124" s="282">
        <v>1</v>
      </c>
      <c r="E124" s="281"/>
      <c r="F124" s="217"/>
      <c r="G124" s="282" t="s">
        <v>101</v>
      </c>
      <c r="H124" s="196">
        <v>95</v>
      </c>
      <c r="I124" s="127">
        <f t="shared" si="12"/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284">
        <v>2</v>
      </c>
      <c r="B125" s="281">
        <v>6</v>
      </c>
      <c r="C125" s="267">
        <v>5</v>
      </c>
      <c r="D125" s="282">
        <v>1</v>
      </c>
      <c r="E125" s="281">
        <v>1</v>
      </c>
      <c r="F125" s="217"/>
      <c r="G125" s="282" t="s">
        <v>101</v>
      </c>
      <c r="H125" s="196">
        <v>96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281">
        <v>2</v>
      </c>
      <c r="B126" s="267">
        <v>6</v>
      </c>
      <c r="C126" s="281">
        <v>5</v>
      </c>
      <c r="D126" s="281">
        <v>1</v>
      </c>
      <c r="E126" s="282">
        <v>1</v>
      </c>
      <c r="F126" s="217">
        <v>1</v>
      </c>
      <c r="G126" s="282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" customHeight="1">
      <c r="A127" s="322">
        <v>2</v>
      </c>
      <c r="B127" s="275">
        <v>7</v>
      </c>
      <c r="C127" s="275"/>
      <c r="D127" s="309"/>
      <c r="E127" s="309"/>
      <c r="F127" s="310"/>
      <c r="G127" s="312" t="s">
        <v>102</v>
      </c>
      <c r="H127" s="197">
        <v>98</v>
      </c>
      <c r="I127" s="129">
        <f>SUM(I128+I133+I138)</f>
        <v>0</v>
      </c>
      <c r="J127" s="128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9" customHeight="1">
      <c r="A128" s="284">
        <v>2</v>
      </c>
      <c r="B128" s="281">
        <v>7</v>
      </c>
      <c r="C128" s="281">
        <v>1</v>
      </c>
      <c r="D128" s="267"/>
      <c r="E128" s="267"/>
      <c r="F128" s="215"/>
      <c r="G128" s="318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" customHeight="1">
      <c r="A129" s="284">
        <v>2</v>
      </c>
      <c r="B129" s="281">
        <v>7</v>
      </c>
      <c r="C129" s="281">
        <v>1</v>
      </c>
      <c r="D129" s="267">
        <v>1</v>
      </c>
      <c r="E129" s="267"/>
      <c r="F129" s="215"/>
      <c r="G129" s="282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" customHeight="1">
      <c r="A130" s="284">
        <v>2</v>
      </c>
      <c r="B130" s="281">
        <v>7</v>
      </c>
      <c r="C130" s="281">
        <v>1</v>
      </c>
      <c r="D130" s="267">
        <v>1</v>
      </c>
      <c r="E130" s="267">
        <v>1</v>
      </c>
      <c r="F130" s="215"/>
      <c r="G130" s="282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" customHeight="1">
      <c r="A131" s="325">
        <v>2</v>
      </c>
      <c r="B131" s="279">
        <v>7</v>
      </c>
      <c r="C131" s="325">
        <v>1</v>
      </c>
      <c r="D131" s="281">
        <v>1</v>
      </c>
      <c r="E131" s="277">
        <v>1</v>
      </c>
      <c r="F131" s="280">
        <v>1</v>
      </c>
      <c r="G131" s="278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" customHeight="1">
      <c r="A132" s="281">
        <v>2</v>
      </c>
      <c r="B132" s="281">
        <v>7</v>
      </c>
      <c r="C132" s="284">
        <v>1</v>
      </c>
      <c r="D132" s="281">
        <v>1</v>
      </c>
      <c r="E132" s="267">
        <v>1</v>
      </c>
      <c r="F132" s="215">
        <v>2</v>
      </c>
      <c r="G132" s="282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" customHeight="1">
      <c r="A133" s="287">
        <v>2</v>
      </c>
      <c r="B133" s="288">
        <v>7</v>
      </c>
      <c r="C133" s="287">
        <v>2</v>
      </c>
      <c r="D133" s="288"/>
      <c r="E133" s="269"/>
      <c r="F133" s="290"/>
      <c r="G133" s="330" t="s">
        <v>47</v>
      </c>
      <c r="H133" s="197">
        <v>104</v>
      </c>
      <c r="I133" s="153">
        <f t="shared" ref="I133:L134" si="14">I134</f>
        <v>0</v>
      </c>
      <c r="J133" s="152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9" customHeight="1">
      <c r="A134" s="284">
        <v>2</v>
      </c>
      <c r="B134" s="281">
        <v>7</v>
      </c>
      <c r="C134" s="284">
        <v>2</v>
      </c>
      <c r="D134" s="281">
        <v>1</v>
      </c>
      <c r="E134" s="267"/>
      <c r="F134" s="215"/>
      <c r="G134" s="282" t="s">
        <v>47</v>
      </c>
      <c r="H134" s="197">
        <v>105</v>
      </c>
      <c r="I134" s="129">
        <f t="shared" si="14"/>
        <v>0</v>
      </c>
      <c r="J134" s="128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9" customHeight="1">
      <c r="A135" s="284">
        <v>2</v>
      </c>
      <c r="B135" s="281">
        <v>7</v>
      </c>
      <c r="C135" s="284">
        <v>2</v>
      </c>
      <c r="D135" s="281">
        <v>1</v>
      </c>
      <c r="E135" s="267">
        <v>1</v>
      </c>
      <c r="F135" s="215"/>
      <c r="G135" s="282" t="s">
        <v>47</v>
      </c>
      <c r="H135" s="197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9" customHeight="1">
      <c r="A136" s="284">
        <v>2</v>
      </c>
      <c r="B136" s="281">
        <v>7</v>
      </c>
      <c r="C136" s="284">
        <v>2</v>
      </c>
      <c r="D136" s="281">
        <v>1</v>
      </c>
      <c r="E136" s="267">
        <v>1</v>
      </c>
      <c r="F136" s="215">
        <v>1</v>
      </c>
      <c r="G136" s="282" t="s">
        <v>106</v>
      </c>
      <c r="H136" s="197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9" customHeight="1">
      <c r="A137" s="284">
        <v>2</v>
      </c>
      <c r="B137" s="281">
        <v>7</v>
      </c>
      <c r="C137" s="284">
        <v>2</v>
      </c>
      <c r="D137" s="281">
        <v>1</v>
      </c>
      <c r="E137" s="267">
        <v>1</v>
      </c>
      <c r="F137" s="215">
        <v>2</v>
      </c>
      <c r="G137" s="282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" customHeight="1">
      <c r="A138" s="284">
        <v>2</v>
      </c>
      <c r="B138" s="281">
        <v>7</v>
      </c>
      <c r="C138" s="284">
        <v>3</v>
      </c>
      <c r="D138" s="281"/>
      <c r="E138" s="267"/>
      <c r="F138" s="215"/>
      <c r="G138" s="318" t="s">
        <v>108</v>
      </c>
      <c r="H138" s="197">
        <v>109</v>
      </c>
      <c r="I138" s="129">
        <f t="shared" ref="I138:L139" si="15">I139</f>
        <v>0</v>
      </c>
      <c r="J138" s="128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" customHeight="1">
      <c r="A139" s="287">
        <v>2</v>
      </c>
      <c r="B139" s="307">
        <v>7</v>
      </c>
      <c r="C139" s="331">
        <v>3</v>
      </c>
      <c r="D139" s="307">
        <v>1</v>
      </c>
      <c r="E139" s="326"/>
      <c r="F139" s="332"/>
      <c r="G139" s="327" t="s">
        <v>108</v>
      </c>
      <c r="H139" s="197">
        <v>110</v>
      </c>
      <c r="I139" s="151">
        <f t="shared" si="15"/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" customHeight="1">
      <c r="A140" s="284">
        <v>2</v>
      </c>
      <c r="B140" s="281">
        <v>7</v>
      </c>
      <c r="C140" s="284">
        <v>3</v>
      </c>
      <c r="D140" s="281">
        <v>1</v>
      </c>
      <c r="E140" s="267">
        <v>1</v>
      </c>
      <c r="F140" s="215"/>
      <c r="G140" s="282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" customHeight="1">
      <c r="A141" s="325">
        <v>2</v>
      </c>
      <c r="B141" s="279">
        <v>7</v>
      </c>
      <c r="C141" s="325">
        <v>3</v>
      </c>
      <c r="D141" s="279">
        <v>1</v>
      </c>
      <c r="E141" s="277">
        <v>1</v>
      </c>
      <c r="F141" s="280">
        <v>1</v>
      </c>
      <c r="G141" s="278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" customHeight="1">
      <c r="A142" s="284">
        <v>2</v>
      </c>
      <c r="B142" s="281">
        <v>7</v>
      </c>
      <c r="C142" s="284">
        <v>3</v>
      </c>
      <c r="D142" s="281">
        <v>1</v>
      </c>
      <c r="E142" s="267">
        <v>1</v>
      </c>
      <c r="F142" s="215">
        <v>2</v>
      </c>
      <c r="G142" s="282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" customHeight="1">
      <c r="A143" s="322">
        <v>2</v>
      </c>
      <c r="B143" s="322">
        <v>8</v>
      </c>
      <c r="C143" s="275"/>
      <c r="D143" s="286"/>
      <c r="E143" s="276"/>
      <c r="F143" s="333"/>
      <c r="G143" s="334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" customHeight="1">
      <c r="A144" s="287">
        <v>2</v>
      </c>
      <c r="B144" s="287">
        <v>8</v>
      </c>
      <c r="C144" s="287">
        <v>1</v>
      </c>
      <c r="D144" s="288"/>
      <c r="E144" s="269"/>
      <c r="F144" s="290"/>
      <c r="G144" s="314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" customHeight="1">
      <c r="A145" s="284">
        <v>2</v>
      </c>
      <c r="B145" s="281">
        <v>8</v>
      </c>
      <c r="C145" s="282">
        <v>1</v>
      </c>
      <c r="D145" s="281">
        <v>1</v>
      </c>
      <c r="E145" s="267"/>
      <c r="F145" s="215"/>
      <c r="G145" s="282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" customHeight="1">
      <c r="A146" s="284">
        <v>2</v>
      </c>
      <c r="B146" s="281">
        <v>8</v>
      </c>
      <c r="C146" s="278">
        <v>1</v>
      </c>
      <c r="D146" s="279">
        <v>1</v>
      </c>
      <c r="E146" s="277">
        <v>1</v>
      </c>
      <c r="F146" s="280"/>
      <c r="G146" s="278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" customHeight="1">
      <c r="A147" s="281">
        <v>2</v>
      </c>
      <c r="B147" s="279">
        <v>8</v>
      </c>
      <c r="C147" s="282">
        <v>1</v>
      </c>
      <c r="D147" s="281">
        <v>1</v>
      </c>
      <c r="E147" s="267">
        <v>1</v>
      </c>
      <c r="F147" s="215">
        <v>1</v>
      </c>
      <c r="G147" s="282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" customHeight="1">
      <c r="A148" s="287">
        <v>2</v>
      </c>
      <c r="B148" s="307">
        <v>8</v>
      </c>
      <c r="C148" s="327">
        <v>1</v>
      </c>
      <c r="D148" s="307">
        <v>1</v>
      </c>
      <c r="E148" s="326">
        <v>1</v>
      </c>
      <c r="F148" s="332">
        <v>2</v>
      </c>
      <c r="G148" s="32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" customHeight="1">
      <c r="A149" s="284">
        <v>2</v>
      </c>
      <c r="B149" s="281">
        <v>8</v>
      </c>
      <c r="C149" s="282">
        <v>1</v>
      </c>
      <c r="D149" s="281">
        <v>2</v>
      </c>
      <c r="E149" s="267"/>
      <c r="F149" s="215"/>
      <c r="G149" s="282" t="s">
        <v>42</v>
      </c>
      <c r="H149" s="197">
        <v>120</v>
      </c>
      <c r="I149" s="129">
        <f t="shared" ref="I149:L150" si="16">I150</f>
        <v>0</v>
      </c>
      <c r="J149" s="128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" customHeight="1">
      <c r="A150" s="284">
        <v>2</v>
      </c>
      <c r="B150" s="281">
        <v>8</v>
      </c>
      <c r="C150" s="282">
        <v>1</v>
      </c>
      <c r="D150" s="281">
        <v>2</v>
      </c>
      <c r="E150" s="267">
        <v>1</v>
      </c>
      <c r="F150" s="215"/>
      <c r="G150" s="282" t="s">
        <v>151</v>
      </c>
      <c r="H150" s="197">
        <v>121</v>
      </c>
      <c r="I150" s="129">
        <f t="shared" si="16"/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" customHeight="1">
      <c r="A151" s="287">
        <v>2</v>
      </c>
      <c r="B151" s="288">
        <v>8</v>
      </c>
      <c r="C151" s="289">
        <v>1</v>
      </c>
      <c r="D151" s="288">
        <v>2</v>
      </c>
      <c r="E151" s="269">
        <v>1</v>
      </c>
      <c r="F151" s="290">
        <v>1</v>
      </c>
      <c r="G151" s="289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" customHeight="1">
      <c r="A152" s="322">
        <v>2</v>
      </c>
      <c r="B152" s="275">
        <v>9</v>
      </c>
      <c r="C152" s="312"/>
      <c r="D152" s="275"/>
      <c r="E152" s="309"/>
      <c r="F152" s="310"/>
      <c r="G152" s="31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" customHeight="1">
      <c r="A153" s="284">
        <v>2</v>
      </c>
      <c r="B153" s="281">
        <v>9</v>
      </c>
      <c r="C153" s="282">
        <v>1</v>
      </c>
      <c r="D153" s="281"/>
      <c r="E153" s="267"/>
      <c r="F153" s="215"/>
      <c r="G153" s="318" t="s">
        <v>156</v>
      </c>
      <c r="H153" s="197">
        <v>124</v>
      </c>
      <c r="I153" s="129">
        <f t="shared" ref="I153:L155" si="17">I154</f>
        <v>0</v>
      </c>
      <c r="J153" s="128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" customHeight="1">
      <c r="A154" s="325">
        <v>2</v>
      </c>
      <c r="B154" s="279">
        <v>9</v>
      </c>
      <c r="C154" s="278">
        <v>1</v>
      </c>
      <c r="D154" s="279">
        <v>1</v>
      </c>
      <c r="E154" s="277"/>
      <c r="F154" s="280"/>
      <c r="G154" s="278" t="s">
        <v>36</v>
      </c>
      <c r="H154" s="197">
        <v>125</v>
      </c>
      <c r="I154" s="125">
        <f t="shared" si="17"/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" customHeight="1">
      <c r="A155" s="284">
        <v>2</v>
      </c>
      <c r="B155" s="281">
        <v>9</v>
      </c>
      <c r="C155" s="284">
        <v>1</v>
      </c>
      <c r="D155" s="281">
        <v>1</v>
      </c>
      <c r="E155" s="267">
        <v>1</v>
      </c>
      <c r="F155" s="215"/>
      <c r="G155" s="282" t="s">
        <v>36</v>
      </c>
      <c r="H155" s="197">
        <v>126</v>
      </c>
      <c r="I155" s="129">
        <f t="shared" si="17"/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" customHeight="1">
      <c r="A156" s="325">
        <v>2</v>
      </c>
      <c r="B156" s="279">
        <v>9</v>
      </c>
      <c r="C156" s="279">
        <v>1</v>
      </c>
      <c r="D156" s="279">
        <v>1</v>
      </c>
      <c r="E156" s="277">
        <v>1</v>
      </c>
      <c r="F156" s="280">
        <v>1</v>
      </c>
      <c r="G156" s="278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" customHeight="1">
      <c r="A157" s="284">
        <v>2</v>
      </c>
      <c r="B157" s="281">
        <v>9</v>
      </c>
      <c r="C157" s="281">
        <v>2</v>
      </c>
      <c r="D157" s="281"/>
      <c r="E157" s="267"/>
      <c r="F157" s="215"/>
      <c r="G157" s="318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" customHeight="1">
      <c r="A158" s="284">
        <v>2</v>
      </c>
      <c r="B158" s="281">
        <v>9</v>
      </c>
      <c r="C158" s="281">
        <v>2</v>
      </c>
      <c r="D158" s="279">
        <v>1</v>
      </c>
      <c r="E158" s="277"/>
      <c r="F158" s="280"/>
      <c r="G158" s="278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" customHeight="1">
      <c r="A159" s="325">
        <v>2</v>
      </c>
      <c r="B159" s="279">
        <v>9</v>
      </c>
      <c r="C159" s="279">
        <v>2</v>
      </c>
      <c r="D159" s="281">
        <v>1</v>
      </c>
      <c r="E159" s="267">
        <v>1</v>
      </c>
      <c r="F159" s="215"/>
      <c r="G159" s="282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" customHeight="1">
      <c r="A160" s="287">
        <v>2</v>
      </c>
      <c r="B160" s="307">
        <v>9</v>
      </c>
      <c r="C160" s="307">
        <v>2</v>
      </c>
      <c r="D160" s="307">
        <v>1</v>
      </c>
      <c r="E160" s="326">
        <v>1</v>
      </c>
      <c r="F160" s="332">
        <v>1</v>
      </c>
      <c r="G160" s="32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" customHeight="1">
      <c r="A161" s="284">
        <v>2</v>
      </c>
      <c r="B161" s="281">
        <v>9</v>
      </c>
      <c r="C161" s="281">
        <v>2</v>
      </c>
      <c r="D161" s="281">
        <v>1</v>
      </c>
      <c r="E161" s="267">
        <v>1</v>
      </c>
      <c r="F161" s="215">
        <v>2</v>
      </c>
      <c r="G161" s="282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" customHeight="1">
      <c r="A162" s="284">
        <v>2</v>
      </c>
      <c r="B162" s="281">
        <v>9</v>
      </c>
      <c r="C162" s="281">
        <v>2</v>
      </c>
      <c r="D162" s="281">
        <v>1</v>
      </c>
      <c r="E162" s="267">
        <v>1</v>
      </c>
      <c r="F162" s="215">
        <v>3</v>
      </c>
      <c r="G162" s="282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" customHeight="1">
      <c r="A163" s="331">
        <v>2</v>
      </c>
      <c r="B163" s="307">
        <v>9</v>
      </c>
      <c r="C163" s="307">
        <v>2</v>
      </c>
      <c r="D163" s="307">
        <v>2</v>
      </c>
      <c r="E163" s="326"/>
      <c r="F163" s="332"/>
      <c r="G163" s="282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" customHeight="1">
      <c r="A164" s="284">
        <v>2</v>
      </c>
      <c r="B164" s="281">
        <v>9</v>
      </c>
      <c r="C164" s="281">
        <v>2</v>
      </c>
      <c r="D164" s="281">
        <v>2</v>
      </c>
      <c r="E164" s="267">
        <v>1</v>
      </c>
      <c r="F164" s="215"/>
      <c r="G164" s="278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" customHeight="1">
      <c r="A165" s="284">
        <v>2</v>
      </c>
      <c r="B165" s="281">
        <v>9</v>
      </c>
      <c r="C165" s="281">
        <v>2</v>
      </c>
      <c r="D165" s="281">
        <v>2</v>
      </c>
      <c r="E165" s="281">
        <v>1</v>
      </c>
      <c r="F165" s="215">
        <v>1</v>
      </c>
      <c r="G165" s="335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" customHeight="1">
      <c r="A166" s="315">
        <v>2</v>
      </c>
      <c r="B166" s="320">
        <v>9</v>
      </c>
      <c r="C166" s="315">
        <v>2</v>
      </c>
      <c r="D166" s="270">
        <v>2</v>
      </c>
      <c r="E166" s="270">
        <v>1</v>
      </c>
      <c r="F166" s="336">
        <v>2</v>
      </c>
      <c r="G166" s="320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" customHeight="1">
      <c r="A167" s="292">
        <v>2</v>
      </c>
      <c r="B167" s="317">
        <v>9</v>
      </c>
      <c r="C167" s="300">
        <v>2</v>
      </c>
      <c r="D167" s="301">
        <v>2</v>
      </c>
      <c r="E167" s="301">
        <v>1</v>
      </c>
      <c r="F167" s="302">
        <v>3</v>
      </c>
      <c r="G167" s="301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" customHeight="1">
      <c r="A168" s="271">
        <v>3</v>
      </c>
      <c r="B168" s="273"/>
      <c r="C168" s="271"/>
      <c r="D168" s="272"/>
      <c r="E168" s="272"/>
      <c r="F168" s="274"/>
      <c r="G168" s="337" t="s">
        <v>54</v>
      </c>
      <c r="H168" s="198">
        <v>139</v>
      </c>
      <c r="I168" s="110">
        <f>SUM(I169+I221+I280)</f>
        <v>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" customHeight="1">
      <c r="A169" s="322">
        <v>3</v>
      </c>
      <c r="B169" s="275">
        <v>1</v>
      </c>
      <c r="C169" s="286"/>
      <c r="D169" s="276"/>
      <c r="E169" s="276"/>
      <c r="F169" s="333"/>
      <c r="G169" s="338" t="s">
        <v>55</v>
      </c>
      <c r="H169" s="199">
        <v>140</v>
      </c>
      <c r="I169" s="127">
        <f>SUM(I170+I192+I200+I211+I215)</f>
        <v>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" customHeight="1">
      <c r="A170" s="279">
        <v>3</v>
      </c>
      <c r="B170" s="278">
        <v>1</v>
      </c>
      <c r="C170" s="279">
        <v>1</v>
      </c>
      <c r="D170" s="277"/>
      <c r="E170" s="277"/>
      <c r="F170" s="339"/>
      <c r="G170" s="340" t="s">
        <v>56</v>
      </c>
      <c r="H170" s="198">
        <v>141</v>
      </c>
      <c r="I170" s="123">
        <f>SUM(I171+I174+I179+I184+I189)</f>
        <v>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" customHeight="1">
      <c r="A171" s="281">
        <v>3</v>
      </c>
      <c r="B171" s="282">
        <v>1</v>
      </c>
      <c r="C171" s="281">
        <v>1</v>
      </c>
      <c r="D171" s="267">
        <v>1</v>
      </c>
      <c r="E171" s="267"/>
      <c r="F171" s="221"/>
      <c r="G171" s="281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" customHeight="1">
      <c r="A172" s="281">
        <v>3</v>
      </c>
      <c r="B172" s="282">
        <v>1</v>
      </c>
      <c r="C172" s="281">
        <v>1</v>
      </c>
      <c r="D172" s="267">
        <v>1</v>
      </c>
      <c r="E172" s="267">
        <v>1</v>
      </c>
      <c r="F172" s="217"/>
      <c r="G172" s="282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" customHeight="1">
      <c r="A173" s="281">
        <v>3</v>
      </c>
      <c r="B173" s="282">
        <v>1</v>
      </c>
      <c r="C173" s="281">
        <v>1</v>
      </c>
      <c r="D173" s="267">
        <v>1</v>
      </c>
      <c r="E173" s="267">
        <v>1</v>
      </c>
      <c r="F173" s="217">
        <v>1</v>
      </c>
      <c r="G173" s="282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" customHeight="1">
      <c r="A174" s="279">
        <v>3</v>
      </c>
      <c r="B174" s="277">
        <v>1</v>
      </c>
      <c r="C174" s="277">
        <v>1</v>
      </c>
      <c r="D174" s="277">
        <v>2</v>
      </c>
      <c r="E174" s="277"/>
      <c r="F174" s="280"/>
      <c r="G174" s="278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" customHeight="1">
      <c r="A175" s="281">
        <v>3</v>
      </c>
      <c r="B175" s="267">
        <v>1</v>
      </c>
      <c r="C175" s="267">
        <v>1</v>
      </c>
      <c r="D175" s="267">
        <v>2</v>
      </c>
      <c r="E175" s="267">
        <v>1</v>
      </c>
      <c r="F175" s="215"/>
      <c r="G175" s="282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" customHeight="1">
      <c r="A176" s="279">
        <v>3</v>
      </c>
      <c r="B176" s="277">
        <v>1</v>
      </c>
      <c r="C176" s="277">
        <v>1</v>
      </c>
      <c r="D176" s="277">
        <v>2</v>
      </c>
      <c r="E176" s="277">
        <v>1</v>
      </c>
      <c r="F176" s="280">
        <v>1</v>
      </c>
      <c r="G176" s="278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" customHeight="1">
      <c r="A177" s="281">
        <v>3</v>
      </c>
      <c r="B177" s="267">
        <v>1</v>
      </c>
      <c r="C177" s="267">
        <v>1</v>
      </c>
      <c r="D177" s="267">
        <v>2</v>
      </c>
      <c r="E177" s="267">
        <v>1</v>
      </c>
      <c r="F177" s="215">
        <v>2</v>
      </c>
      <c r="G177" s="282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" customHeight="1">
      <c r="A178" s="279">
        <v>3</v>
      </c>
      <c r="B178" s="277">
        <v>1</v>
      </c>
      <c r="C178" s="277">
        <v>1</v>
      </c>
      <c r="D178" s="277">
        <v>2</v>
      </c>
      <c r="E178" s="277">
        <v>1</v>
      </c>
      <c r="F178" s="280">
        <v>3</v>
      </c>
      <c r="G178" s="278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" customHeight="1">
      <c r="A179" s="281">
        <v>3</v>
      </c>
      <c r="B179" s="267">
        <v>1</v>
      </c>
      <c r="C179" s="267">
        <v>1</v>
      </c>
      <c r="D179" s="267">
        <v>3</v>
      </c>
      <c r="E179" s="267"/>
      <c r="F179" s="215"/>
      <c r="G179" s="282" t="s">
        <v>116</v>
      </c>
      <c r="H179" s="199">
        <v>150</v>
      </c>
      <c r="I179" s="127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" customHeight="1">
      <c r="A180" s="281">
        <v>3</v>
      </c>
      <c r="B180" s="267">
        <v>1</v>
      </c>
      <c r="C180" s="267">
        <v>1</v>
      </c>
      <c r="D180" s="267">
        <v>3</v>
      </c>
      <c r="E180" s="267">
        <v>1</v>
      </c>
      <c r="F180" s="215"/>
      <c r="G180" s="282" t="s">
        <v>116</v>
      </c>
      <c r="H180" s="198">
        <v>151</v>
      </c>
      <c r="I180" s="127">
        <f>SUM(I181:I183)</f>
        <v>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" customHeight="1">
      <c r="A181" s="281">
        <v>3</v>
      </c>
      <c r="B181" s="267">
        <v>1</v>
      </c>
      <c r="C181" s="267">
        <v>1</v>
      </c>
      <c r="D181" s="267">
        <v>3</v>
      </c>
      <c r="E181" s="267">
        <v>1</v>
      </c>
      <c r="F181" s="215">
        <v>1</v>
      </c>
      <c r="G181" s="282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" customHeight="1">
      <c r="A182" s="281">
        <v>3</v>
      </c>
      <c r="B182" s="267">
        <v>1</v>
      </c>
      <c r="C182" s="267">
        <v>1</v>
      </c>
      <c r="D182" s="267">
        <v>3</v>
      </c>
      <c r="E182" s="267">
        <v>1</v>
      </c>
      <c r="F182" s="215">
        <v>2</v>
      </c>
      <c r="G182" s="282" t="s">
        <v>117</v>
      </c>
      <c r="H182" s="198">
        <v>153</v>
      </c>
      <c r="I182" s="126"/>
      <c r="J182" s="117"/>
      <c r="K182" s="117"/>
      <c r="L182" s="117"/>
      <c r="M182" s="3"/>
      <c r="N182" s="3"/>
      <c r="O182" s="3"/>
      <c r="P182" s="3"/>
      <c r="Q182" s="3"/>
    </row>
    <row r="183" spans="1:17" ht="9" customHeight="1">
      <c r="A183" s="281">
        <v>3</v>
      </c>
      <c r="B183" s="267">
        <v>1</v>
      </c>
      <c r="C183" s="267">
        <v>1</v>
      </c>
      <c r="D183" s="267">
        <v>3</v>
      </c>
      <c r="E183" s="267">
        <v>1</v>
      </c>
      <c r="F183" s="215">
        <v>3</v>
      </c>
      <c r="G183" s="281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" customHeight="1">
      <c r="A184" s="288">
        <v>3</v>
      </c>
      <c r="B184" s="269">
        <v>1</v>
      </c>
      <c r="C184" s="269">
        <v>1</v>
      </c>
      <c r="D184" s="269">
        <v>4</v>
      </c>
      <c r="E184" s="269"/>
      <c r="F184" s="290"/>
      <c r="G184" s="289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" customHeight="1">
      <c r="A185" s="281">
        <v>3</v>
      </c>
      <c r="B185" s="267">
        <v>1</v>
      </c>
      <c r="C185" s="267">
        <v>1</v>
      </c>
      <c r="D185" s="267">
        <v>4</v>
      </c>
      <c r="E185" s="267">
        <v>1</v>
      </c>
      <c r="F185" s="215"/>
      <c r="G185" s="282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" customHeight="1">
      <c r="A186" s="281">
        <v>3</v>
      </c>
      <c r="B186" s="267">
        <v>1</v>
      </c>
      <c r="C186" s="267">
        <v>1</v>
      </c>
      <c r="D186" s="267">
        <v>4</v>
      </c>
      <c r="E186" s="267">
        <v>1</v>
      </c>
      <c r="F186" s="215">
        <v>1</v>
      </c>
      <c r="G186" s="282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" customHeight="1">
      <c r="A187" s="279">
        <v>3</v>
      </c>
      <c r="B187" s="277">
        <v>1</v>
      </c>
      <c r="C187" s="277">
        <v>1</v>
      </c>
      <c r="D187" s="277">
        <v>4</v>
      </c>
      <c r="E187" s="277">
        <v>1</v>
      </c>
      <c r="F187" s="280">
        <v>2</v>
      </c>
      <c r="G187" s="278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" customHeight="1">
      <c r="A188" s="281">
        <v>3</v>
      </c>
      <c r="B188" s="326">
        <v>1</v>
      </c>
      <c r="C188" s="326">
        <v>1</v>
      </c>
      <c r="D188" s="326">
        <v>4</v>
      </c>
      <c r="E188" s="326">
        <v>1</v>
      </c>
      <c r="F188" s="332">
        <v>3</v>
      </c>
      <c r="G188" s="32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" customHeight="1">
      <c r="A189" s="281">
        <v>3</v>
      </c>
      <c r="B189" s="267">
        <v>1</v>
      </c>
      <c r="C189" s="267">
        <v>1</v>
      </c>
      <c r="D189" s="267">
        <v>5</v>
      </c>
      <c r="E189" s="267"/>
      <c r="F189" s="215"/>
      <c r="G189" s="282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" customHeight="1">
      <c r="A190" s="288">
        <v>3</v>
      </c>
      <c r="B190" s="269">
        <v>1</v>
      </c>
      <c r="C190" s="269">
        <v>1</v>
      </c>
      <c r="D190" s="269">
        <v>5</v>
      </c>
      <c r="E190" s="269">
        <v>1</v>
      </c>
      <c r="F190" s="290"/>
      <c r="G190" s="289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" customHeight="1">
      <c r="A191" s="292">
        <v>3</v>
      </c>
      <c r="B191" s="268">
        <v>1</v>
      </c>
      <c r="C191" s="268">
        <v>1</v>
      </c>
      <c r="D191" s="268">
        <v>5</v>
      </c>
      <c r="E191" s="268">
        <v>1</v>
      </c>
      <c r="F191" s="209">
        <v>1</v>
      </c>
      <c r="G191" s="293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" customHeight="1">
      <c r="A192" s="288">
        <v>3</v>
      </c>
      <c r="B192" s="269">
        <v>1</v>
      </c>
      <c r="C192" s="269">
        <v>2</v>
      </c>
      <c r="D192" s="269"/>
      <c r="E192" s="269"/>
      <c r="F192" s="290"/>
      <c r="G192" s="330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" customHeight="1">
      <c r="A193" s="281">
        <v>3</v>
      </c>
      <c r="B193" s="267">
        <v>1</v>
      </c>
      <c r="C193" s="267">
        <v>2</v>
      </c>
      <c r="D193" s="267">
        <v>1</v>
      </c>
      <c r="E193" s="267"/>
      <c r="F193" s="215"/>
      <c r="G193" s="282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" customHeight="1">
      <c r="A194" s="279">
        <v>3</v>
      </c>
      <c r="B194" s="277">
        <v>1</v>
      </c>
      <c r="C194" s="277">
        <v>2</v>
      </c>
      <c r="D194" s="277">
        <v>1</v>
      </c>
      <c r="E194" s="277">
        <v>1</v>
      </c>
      <c r="F194" s="280"/>
      <c r="G194" s="278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" customHeight="1">
      <c r="A195" s="288">
        <v>3</v>
      </c>
      <c r="B195" s="326">
        <v>1</v>
      </c>
      <c r="C195" s="326">
        <v>2</v>
      </c>
      <c r="D195" s="326">
        <v>1</v>
      </c>
      <c r="E195" s="326">
        <v>1</v>
      </c>
      <c r="F195" s="332">
        <v>1</v>
      </c>
      <c r="G195" s="32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" customHeight="1">
      <c r="A196" s="281">
        <v>3</v>
      </c>
      <c r="B196" s="267">
        <v>1</v>
      </c>
      <c r="C196" s="267">
        <v>2</v>
      </c>
      <c r="D196" s="267">
        <v>1</v>
      </c>
      <c r="E196" s="267">
        <v>1</v>
      </c>
      <c r="F196" s="215">
        <v>2</v>
      </c>
      <c r="G196" s="282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" customHeight="1">
      <c r="A197" s="281">
        <v>3</v>
      </c>
      <c r="B197" s="267">
        <v>1</v>
      </c>
      <c r="C197" s="267">
        <v>2</v>
      </c>
      <c r="D197" s="281">
        <v>1</v>
      </c>
      <c r="E197" s="267">
        <v>1</v>
      </c>
      <c r="F197" s="215">
        <v>3</v>
      </c>
      <c r="G197" s="282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" customHeight="1">
      <c r="A198" s="281">
        <v>3</v>
      </c>
      <c r="B198" s="267">
        <v>1</v>
      </c>
      <c r="C198" s="267">
        <v>2</v>
      </c>
      <c r="D198" s="281">
        <v>1</v>
      </c>
      <c r="E198" s="267">
        <v>1</v>
      </c>
      <c r="F198" s="215">
        <v>4</v>
      </c>
      <c r="G198" s="282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" customHeight="1">
      <c r="A199" s="288">
        <v>3</v>
      </c>
      <c r="B199" s="326">
        <v>1</v>
      </c>
      <c r="C199" s="326">
        <v>2</v>
      </c>
      <c r="D199" s="307">
        <v>1</v>
      </c>
      <c r="E199" s="326">
        <v>1</v>
      </c>
      <c r="F199" s="332">
        <v>5</v>
      </c>
      <c r="G199" s="32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" customHeight="1">
      <c r="A200" s="281">
        <v>3</v>
      </c>
      <c r="B200" s="267">
        <v>1</v>
      </c>
      <c r="C200" s="267">
        <v>3</v>
      </c>
      <c r="D200" s="281"/>
      <c r="E200" s="267"/>
      <c r="F200" s="215"/>
      <c r="G200" s="318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" customHeight="1">
      <c r="A201" s="279">
        <v>3</v>
      </c>
      <c r="B201" s="277">
        <v>1</v>
      </c>
      <c r="C201" s="277">
        <v>3</v>
      </c>
      <c r="D201" s="279">
        <v>1</v>
      </c>
      <c r="E201" s="281"/>
      <c r="F201" s="280"/>
      <c r="G201" s="278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" customHeight="1">
      <c r="A202" s="281">
        <v>3</v>
      </c>
      <c r="B202" s="267">
        <v>1</v>
      </c>
      <c r="C202" s="267">
        <v>3</v>
      </c>
      <c r="D202" s="281">
        <v>1</v>
      </c>
      <c r="E202" s="281">
        <v>1</v>
      </c>
      <c r="F202" s="215"/>
      <c r="G202" s="282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" customHeight="1">
      <c r="A203" s="281">
        <v>3</v>
      </c>
      <c r="B203" s="282">
        <v>1</v>
      </c>
      <c r="C203" s="281">
        <v>3</v>
      </c>
      <c r="D203" s="267">
        <v>1</v>
      </c>
      <c r="E203" s="267">
        <v>1</v>
      </c>
      <c r="F203" s="215">
        <v>1</v>
      </c>
      <c r="G203" s="335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" customHeight="1">
      <c r="A204" s="281">
        <v>3</v>
      </c>
      <c r="B204" s="282">
        <v>1</v>
      </c>
      <c r="C204" s="281">
        <v>3</v>
      </c>
      <c r="D204" s="267">
        <v>2</v>
      </c>
      <c r="E204" s="267"/>
      <c r="F204" s="215"/>
      <c r="G204" s="282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" customHeight="1">
      <c r="A205" s="279">
        <v>3</v>
      </c>
      <c r="B205" s="278">
        <v>1</v>
      </c>
      <c r="C205" s="279">
        <v>3</v>
      </c>
      <c r="D205" s="277">
        <v>2</v>
      </c>
      <c r="E205" s="277">
        <v>1</v>
      </c>
      <c r="F205" s="280"/>
      <c r="G205" s="278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" customHeight="1">
      <c r="A206" s="281">
        <v>3</v>
      </c>
      <c r="B206" s="282">
        <v>1</v>
      </c>
      <c r="C206" s="281">
        <v>3</v>
      </c>
      <c r="D206" s="267">
        <v>2</v>
      </c>
      <c r="E206" s="267">
        <v>1</v>
      </c>
      <c r="F206" s="215">
        <v>1</v>
      </c>
      <c r="G206" s="282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" customHeight="1">
      <c r="A207" s="281">
        <v>3</v>
      </c>
      <c r="B207" s="282">
        <v>1</v>
      </c>
      <c r="C207" s="281">
        <v>3</v>
      </c>
      <c r="D207" s="267">
        <v>2</v>
      </c>
      <c r="E207" s="267">
        <v>1</v>
      </c>
      <c r="F207" s="215">
        <v>2</v>
      </c>
      <c r="G207" s="282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" customHeight="1">
      <c r="A208" s="281">
        <v>3</v>
      </c>
      <c r="B208" s="282">
        <v>1</v>
      </c>
      <c r="C208" s="281">
        <v>3</v>
      </c>
      <c r="D208" s="267">
        <v>2</v>
      </c>
      <c r="E208" s="267">
        <v>1</v>
      </c>
      <c r="F208" s="215">
        <v>3</v>
      </c>
      <c r="G208" s="282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" customHeight="1">
      <c r="A209" s="281">
        <v>3</v>
      </c>
      <c r="B209" s="282">
        <v>1</v>
      </c>
      <c r="C209" s="281">
        <v>3</v>
      </c>
      <c r="D209" s="267">
        <v>2</v>
      </c>
      <c r="E209" s="267">
        <v>1</v>
      </c>
      <c r="F209" s="215">
        <v>4</v>
      </c>
      <c r="G209" s="26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" customHeight="1">
      <c r="A210" s="281">
        <v>3</v>
      </c>
      <c r="B210" s="282">
        <v>1</v>
      </c>
      <c r="C210" s="281">
        <v>3</v>
      </c>
      <c r="D210" s="267">
        <v>2</v>
      </c>
      <c r="E210" s="267">
        <v>1</v>
      </c>
      <c r="F210" s="215">
        <v>5</v>
      </c>
      <c r="G210" s="278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" customHeight="1">
      <c r="A211" s="279">
        <v>3</v>
      </c>
      <c r="B211" s="277">
        <v>1</v>
      </c>
      <c r="C211" s="277">
        <v>4</v>
      </c>
      <c r="D211" s="277"/>
      <c r="E211" s="277"/>
      <c r="F211" s="280"/>
      <c r="G211" s="314" t="s">
        <v>135</v>
      </c>
      <c r="H211" s="195">
        <v>182</v>
      </c>
      <c r="I211" s="123">
        <f t="shared" ref="I211:L213" si="22">I212</f>
        <v>0</v>
      </c>
      <c r="J211" s="124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" customHeight="1">
      <c r="A212" s="288">
        <v>3</v>
      </c>
      <c r="B212" s="326">
        <v>1</v>
      </c>
      <c r="C212" s="326">
        <v>4</v>
      </c>
      <c r="D212" s="326">
        <v>1</v>
      </c>
      <c r="E212" s="326"/>
      <c r="F212" s="332"/>
      <c r="G212" s="327" t="s">
        <v>135</v>
      </c>
      <c r="H212" s="200">
        <v>183</v>
      </c>
      <c r="I212" s="149">
        <f t="shared" si="22"/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" customHeight="1">
      <c r="A213" s="281">
        <v>3</v>
      </c>
      <c r="B213" s="267">
        <v>1</v>
      </c>
      <c r="C213" s="267">
        <v>4</v>
      </c>
      <c r="D213" s="267">
        <v>1</v>
      </c>
      <c r="E213" s="267">
        <v>1</v>
      </c>
      <c r="F213" s="215"/>
      <c r="G213" s="282" t="s">
        <v>135</v>
      </c>
      <c r="H213" s="195">
        <v>184</v>
      </c>
      <c r="I213" s="127">
        <f t="shared" si="22"/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" customHeight="1">
      <c r="A214" s="291">
        <v>3</v>
      </c>
      <c r="B214" s="292">
        <v>1</v>
      </c>
      <c r="C214" s="268">
        <v>4</v>
      </c>
      <c r="D214" s="268">
        <v>1</v>
      </c>
      <c r="E214" s="268">
        <v>1</v>
      </c>
      <c r="F214" s="209">
        <v>1</v>
      </c>
      <c r="G214" s="293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" customHeight="1">
      <c r="A215" s="284">
        <v>3</v>
      </c>
      <c r="B215" s="267">
        <v>1</v>
      </c>
      <c r="C215" s="267">
        <v>5</v>
      </c>
      <c r="D215" s="267"/>
      <c r="E215" s="267"/>
      <c r="F215" s="215"/>
      <c r="G215" s="318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" customHeight="1">
      <c r="A216" s="284">
        <v>3</v>
      </c>
      <c r="B216" s="267">
        <v>1</v>
      </c>
      <c r="C216" s="267">
        <v>5</v>
      </c>
      <c r="D216" s="267">
        <v>1</v>
      </c>
      <c r="E216" s="267"/>
      <c r="F216" s="215"/>
      <c r="G216" s="335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" customHeight="1">
      <c r="A217" s="284">
        <v>3</v>
      </c>
      <c r="B217" s="267">
        <v>1</v>
      </c>
      <c r="C217" s="267">
        <v>5</v>
      </c>
      <c r="D217" s="267">
        <v>1</v>
      </c>
      <c r="E217" s="267">
        <v>1</v>
      </c>
      <c r="F217" s="215"/>
      <c r="G217" s="335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" customHeight="1">
      <c r="A218" s="284">
        <v>3</v>
      </c>
      <c r="B218" s="267">
        <v>1</v>
      </c>
      <c r="C218" s="267">
        <v>5</v>
      </c>
      <c r="D218" s="267">
        <v>1</v>
      </c>
      <c r="E218" s="267">
        <v>1</v>
      </c>
      <c r="F218" s="215">
        <v>1</v>
      </c>
      <c r="G218" s="335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" customHeight="1">
      <c r="A219" s="284">
        <v>3</v>
      </c>
      <c r="B219" s="267">
        <v>1</v>
      </c>
      <c r="C219" s="267">
        <v>5</v>
      </c>
      <c r="D219" s="267">
        <v>1</v>
      </c>
      <c r="E219" s="267">
        <v>1</v>
      </c>
      <c r="F219" s="215">
        <v>2</v>
      </c>
      <c r="G219" s="335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" customHeight="1">
      <c r="A220" s="284">
        <v>3</v>
      </c>
      <c r="B220" s="267">
        <v>1</v>
      </c>
      <c r="C220" s="267">
        <v>5</v>
      </c>
      <c r="D220" s="267">
        <v>1</v>
      </c>
      <c r="E220" s="267">
        <v>1</v>
      </c>
      <c r="F220" s="215">
        <v>3</v>
      </c>
      <c r="G220" s="335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" customHeight="1">
      <c r="A221" s="275">
        <v>3</v>
      </c>
      <c r="B221" s="309">
        <v>2</v>
      </c>
      <c r="C221" s="309"/>
      <c r="D221" s="309"/>
      <c r="E221" s="309"/>
      <c r="F221" s="310"/>
      <c r="G221" s="31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" customHeight="1">
      <c r="A222" s="288">
        <v>3</v>
      </c>
      <c r="B222" s="307">
        <v>2</v>
      </c>
      <c r="C222" s="326">
        <v>1</v>
      </c>
      <c r="D222" s="326"/>
      <c r="E222" s="326"/>
      <c r="F222" s="332"/>
      <c r="G222" s="329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" customHeight="1">
      <c r="A223" s="281">
        <v>3</v>
      </c>
      <c r="B223" s="267">
        <v>2</v>
      </c>
      <c r="C223" s="267">
        <v>1</v>
      </c>
      <c r="D223" s="267">
        <v>1</v>
      </c>
      <c r="E223" s="267"/>
      <c r="F223" s="215"/>
      <c r="G223" s="282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" customHeight="1">
      <c r="A224" s="281">
        <v>3</v>
      </c>
      <c r="B224" s="281">
        <v>2</v>
      </c>
      <c r="C224" s="267">
        <v>1</v>
      </c>
      <c r="D224" s="267">
        <v>1</v>
      </c>
      <c r="E224" s="267">
        <v>1</v>
      </c>
      <c r="F224" s="215"/>
      <c r="G224" s="282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" customHeight="1">
      <c r="A225" s="288">
        <v>3</v>
      </c>
      <c r="B225" s="288">
        <v>2</v>
      </c>
      <c r="C225" s="326">
        <v>1</v>
      </c>
      <c r="D225" s="326">
        <v>1</v>
      </c>
      <c r="E225" s="326">
        <v>1</v>
      </c>
      <c r="F225" s="332">
        <v>1</v>
      </c>
      <c r="G225" s="32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" customHeight="1">
      <c r="A226" s="281">
        <v>3</v>
      </c>
      <c r="B226" s="267">
        <v>2</v>
      </c>
      <c r="C226" s="267">
        <v>1</v>
      </c>
      <c r="D226" s="267">
        <v>1</v>
      </c>
      <c r="E226" s="267">
        <v>1</v>
      </c>
      <c r="F226" s="215">
        <v>2</v>
      </c>
      <c r="G226" s="282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" customHeight="1">
      <c r="A227" s="288">
        <v>3</v>
      </c>
      <c r="B227" s="307">
        <v>2</v>
      </c>
      <c r="C227" s="326">
        <v>1</v>
      </c>
      <c r="D227" s="326">
        <v>1</v>
      </c>
      <c r="E227" s="326">
        <v>1</v>
      </c>
      <c r="F227" s="332">
        <v>3</v>
      </c>
      <c r="G227" s="32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" customHeight="1">
      <c r="A228" s="288">
        <v>3</v>
      </c>
      <c r="B228" s="307">
        <v>2</v>
      </c>
      <c r="C228" s="326">
        <v>1</v>
      </c>
      <c r="D228" s="326">
        <v>1</v>
      </c>
      <c r="E228" s="326">
        <v>1</v>
      </c>
      <c r="F228" s="332">
        <v>4</v>
      </c>
      <c r="G228" s="32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" customHeight="1">
      <c r="A229" s="281">
        <v>3</v>
      </c>
      <c r="B229" s="267">
        <v>2</v>
      </c>
      <c r="C229" s="267">
        <v>1</v>
      </c>
      <c r="D229" s="267">
        <v>2</v>
      </c>
      <c r="E229" s="267"/>
      <c r="F229" s="215"/>
      <c r="G229" s="282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" customHeight="1">
      <c r="A230" s="281">
        <v>3</v>
      </c>
      <c r="B230" s="267">
        <v>2</v>
      </c>
      <c r="C230" s="267">
        <v>1</v>
      </c>
      <c r="D230" s="267">
        <v>2</v>
      </c>
      <c r="E230" s="267">
        <v>1</v>
      </c>
      <c r="F230" s="215"/>
      <c r="G230" s="282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" customHeight="1">
      <c r="A231" s="288">
        <v>3</v>
      </c>
      <c r="B231" s="307">
        <v>2</v>
      </c>
      <c r="C231" s="326">
        <v>1</v>
      </c>
      <c r="D231" s="326">
        <v>2</v>
      </c>
      <c r="E231" s="326">
        <v>1</v>
      </c>
      <c r="F231" s="332">
        <v>1</v>
      </c>
      <c r="G231" s="32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" customHeight="1">
      <c r="A232" s="281">
        <v>3</v>
      </c>
      <c r="B232" s="267">
        <v>2</v>
      </c>
      <c r="C232" s="267">
        <v>1</v>
      </c>
      <c r="D232" s="267">
        <v>2</v>
      </c>
      <c r="E232" s="267">
        <v>1</v>
      </c>
      <c r="F232" s="215">
        <v>2</v>
      </c>
      <c r="G232" s="282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" customHeight="1">
      <c r="A233" s="279">
        <v>3</v>
      </c>
      <c r="B233" s="277">
        <v>2</v>
      </c>
      <c r="C233" s="277">
        <v>1</v>
      </c>
      <c r="D233" s="277">
        <v>3</v>
      </c>
      <c r="E233" s="277"/>
      <c r="F233" s="280"/>
      <c r="G233" s="278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" customHeight="1">
      <c r="A234" s="281">
        <v>3</v>
      </c>
      <c r="B234" s="267">
        <v>2</v>
      </c>
      <c r="C234" s="267">
        <v>1</v>
      </c>
      <c r="D234" s="267">
        <v>3</v>
      </c>
      <c r="E234" s="267">
        <v>1</v>
      </c>
      <c r="F234" s="215"/>
      <c r="G234" s="282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" customHeight="1">
      <c r="A235" s="281">
        <v>3</v>
      </c>
      <c r="B235" s="267">
        <v>2</v>
      </c>
      <c r="C235" s="267">
        <v>1</v>
      </c>
      <c r="D235" s="267">
        <v>3</v>
      </c>
      <c r="E235" s="267">
        <v>1</v>
      </c>
      <c r="F235" s="215">
        <v>1</v>
      </c>
      <c r="G235" s="282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281">
        <v>3</v>
      </c>
      <c r="B236" s="267">
        <v>2</v>
      </c>
      <c r="C236" s="267">
        <v>1</v>
      </c>
      <c r="D236" s="267">
        <v>3</v>
      </c>
      <c r="E236" s="267">
        <v>1</v>
      </c>
      <c r="F236" s="215">
        <v>2</v>
      </c>
      <c r="G236" s="282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" customHeight="1">
      <c r="A237" s="281">
        <v>3</v>
      </c>
      <c r="B237" s="267">
        <v>2</v>
      </c>
      <c r="C237" s="267">
        <v>1</v>
      </c>
      <c r="D237" s="267">
        <v>4</v>
      </c>
      <c r="E237" s="267"/>
      <c r="F237" s="215"/>
      <c r="G237" s="282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" customHeight="1">
      <c r="A238" s="279">
        <v>3</v>
      </c>
      <c r="B238" s="277">
        <v>2</v>
      </c>
      <c r="C238" s="277">
        <v>1</v>
      </c>
      <c r="D238" s="277">
        <v>4</v>
      </c>
      <c r="E238" s="277">
        <v>1</v>
      </c>
      <c r="F238" s="280"/>
      <c r="G238" s="278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" customHeight="1">
      <c r="A239" s="281">
        <v>3</v>
      </c>
      <c r="B239" s="267">
        <v>2</v>
      </c>
      <c r="C239" s="267">
        <v>1</v>
      </c>
      <c r="D239" s="267">
        <v>4</v>
      </c>
      <c r="E239" s="267">
        <v>1</v>
      </c>
      <c r="F239" s="215">
        <v>1</v>
      </c>
      <c r="G239" s="282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281">
        <v>3</v>
      </c>
      <c r="B240" s="267">
        <v>2</v>
      </c>
      <c r="C240" s="267">
        <v>1</v>
      </c>
      <c r="D240" s="267">
        <v>4</v>
      </c>
      <c r="E240" s="267">
        <v>1</v>
      </c>
      <c r="F240" s="215">
        <v>2</v>
      </c>
      <c r="G240" s="282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" customHeight="1">
      <c r="A241" s="281">
        <v>3</v>
      </c>
      <c r="B241" s="267">
        <v>2</v>
      </c>
      <c r="C241" s="267">
        <v>1</v>
      </c>
      <c r="D241" s="267">
        <v>5</v>
      </c>
      <c r="E241" s="267"/>
      <c r="F241" s="215"/>
      <c r="G241" s="282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" customHeight="1">
      <c r="A242" s="281">
        <v>3</v>
      </c>
      <c r="B242" s="267">
        <v>2</v>
      </c>
      <c r="C242" s="267">
        <v>1</v>
      </c>
      <c r="D242" s="267">
        <v>5</v>
      </c>
      <c r="E242" s="267">
        <v>1</v>
      </c>
      <c r="F242" s="215"/>
      <c r="G242" s="282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" customHeight="1">
      <c r="A243" s="307">
        <v>3</v>
      </c>
      <c r="B243" s="326">
        <v>2</v>
      </c>
      <c r="C243" s="326">
        <v>1</v>
      </c>
      <c r="D243" s="326">
        <v>5</v>
      </c>
      <c r="E243" s="326">
        <v>1</v>
      </c>
      <c r="F243" s="332">
        <v>1</v>
      </c>
      <c r="G243" s="32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" customHeight="1">
      <c r="A244" s="281">
        <v>3</v>
      </c>
      <c r="B244" s="267">
        <v>2</v>
      </c>
      <c r="C244" s="267">
        <v>1</v>
      </c>
      <c r="D244" s="267">
        <v>6</v>
      </c>
      <c r="E244" s="267"/>
      <c r="F244" s="215"/>
      <c r="G244" s="282" t="s">
        <v>128</v>
      </c>
      <c r="H244" s="200">
        <v>215</v>
      </c>
      <c r="I244" s="127">
        <f t="shared" ref="I244:L245" si="25">I245</f>
        <v>0</v>
      </c>
      <c r="J244" s="128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" customHeight="1">
      <c r="A245" s="281">
        <v>3</v>
      </c>
      <c r="B245" s="281">
        <v>2</v>
      </c>
      <c r="C245" s="267">
        <v>1</v>
      </c>
      <c r="D245" s="267">
        <v>6</v>
      </c>
      <c r="E245" s="267">
        <v>1</v>
      </c>
      <c r="F245" s="215"/>
      <c r="G245" s="282" t="s">
        <v>128</v>
      </c>
      <c r="H245" s="200">
        <v>216</v>
      </c>
      <c r="I245" s="127">
        <f t="shared" si="25"/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" customHeight="1">
      <c r="A246" s="295">
        <v>3</v>
      </c>
      <c r="B246" s="295">
        <v>2</v>
      </c>
      <c r="C246" s="268">
        <v>1</v>
      </c>
      <c r="D246" s="268">
        <v>6</v>
      </c>
      <c r="E246" s="268">
        <v>1</v>
      </c>
      <c r="F246" s="209">
        <v>1</v>
      </c>
      <c r="G246" s="293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" customHeight="1">
      <c r="A247" s="281">
        <v>3</v>
      </c>
      <c r="B247" s="281">
        <v>2</v>
      </c>
      <c r="C247" s="267">
        <v>1</v>
      </c>
      <c r="D247" s="267">
        <v>7</v>
      </c>
      <c r="E247" s="267"/>
      <c r="F247" s="215"/>
      <c r="G247" s="282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" customHeight="1">
      <c r="A248" s="281">
        <v>3</v>
      </c>
      <c r="B248" s="267">
        <v>2</v>
      </c>
      <c r="C248" s="267">
        <v>1</v>
      </c>
      <c r="D248" s="267">
        <v>7</v>
      </c>
      <c r="E248" s="267">
        <v>1</v>
      </c>
      <c r="F248" s="215"/>
      <c r="G248" s="282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" customHeight="1">
      <c r="A249" s="281">
        <v>3</v>
      </c>
      <c r="B249" s="267">
        <v>2</v>
      </c>
      <c r="C249" s="267">
        <v>1</v>
      </c>
      <c r="D249" s="267">
        <v>7</v>
      </c>
      <c r="E249" s="267">
        <v>1</v>
      </c>
      <c r="F249" s="215">
        <v>1</v>
      </c>
      <c r="G249" s="282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" customHeight="1">
      <c r="A250" s="281">
        <v>3</v>
      </c>
      <c r="B250" s="267">
        <v>2</v>
      </c>
      <c r="C250" s="267">
        <v>1</v>
      </c>
      <c r="D250" s="267">
        <v>7</v>
      </c>
      <c r="E250" s="267">
        <v>1</v>
      </c>
      <c r="F250" s="215">
        <v>2</v>
      </c>
      <c r="G250" s="282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" customHeight="1">
      <c r="A251" s="308">
        <v>3</v>
      </c>
      <c r="B251" s="283">
        <v>2</v>
      </c>
      <c r="C251" s="283">
        <v>2</v>
      </c>
      <c r="D251" s="341"/>
      <c r="E251" s="341"/>
      <c r="F251" s="342"/>
      <c r="G251" s="318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" customHeight="1">
      <c r="A252" s="281">
        <v>3</v>
      </c>
      <c r="B252" s="267">
        <v>2</v>
      </c>
      <c r="C252" s="267">
        <v>2</v>
      </c>
      <c r="D252" s="267">
        <v>1</v>
      </c>
      <c r="E252" s="267"/>
      <c r="F252" s="215"/>
      <c r="G252" s="282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" customHeight="1">
      <c r="A253" s="284">
        <v>3</v>
      </c>
      <c r="B253" s="281">
        <v>2</v>
      </c>
      <c r="C253" s="267">
        <v>2</v>
      </c>
      <c r="D253" s="267">
        <v>1</v>
      </c>
      <c r="E253" s="267">
        <v>1</v>
      </c>
      <c r="F253" s="215"/>
      <c r="G253" s="282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" customHeight="1">
      <c r="A254" s="284">
        <v>3</v>
      </c>
      <c r="B254" s="281">
        <v>2</v>
      </c>
      <c r="C254" s="267">
        <v>2</v>
      </c>
      <c r="D254" s="267">
        <v>1</v>
      </c>
      <c r="E254" s="267">
        <v>1</v>
      </c>
      <c r="F254" s="215">
        <v>1</v>
      </c>
      <c r="G254" s="282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" customHeight="1">
      <c r="A255" s="325">
        <v>3</v>
      </c>
      <c r="B255" s="279">
        <v>2</v>
      </c>
      <c r="C255" s="277">
        <v>2</v>
      </c>
      <c r="D255" s="277">
        <v>1</v>
      </c>
      <c r="E255" s="277">
        <v>1</v>
      </c>
      <c r="F255" s="280">
        <v>2</v>
      </c>
      <c r="G255" s="343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284">
        <v>3</v>
      </c>
      <c r="B256" s="281">
        <v>2</v>
      </c>
      <c r="C256" s="267">
        <v>2</v>
      </c>
      <c r="D256" s="267">
        <v>1</v>
      </c>
      <c r="E256" s="267">
        <v>1</v>
      </c>
      <c r="F256" s="215">
        <v>3</v>
      </c>
      <c r="G256" s="282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" customHeight="1">
      <c r="A257" s="284">
        <v>3</v>
      </c>
      <c r="B257" s="281">
        <v>2</v>
      </c>
      <c r="C257" s="267">
        <v>2</v>
      </c>
      <c r="D257" s="267">
        <v>1</v>
      </c>
      <c r="E257" s="267">
        <v>1</v>
      </c>
      <c r="F257" s="215">
        <v>4</v>
      </c>
      <c r="G257" s="282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" customHeight="1">
      <c r="A258" s="284">
        <v>3</v>
      </c>
      <c r="B258" s="281">
        <v>2</v>
      </c>
      <c r="C258" s="267">
        <v>2</v>
      </c>
      <c r="D258" s="267">
        <v>2</v>
      </c>
      <c r="E258" s="267"/>
      <c r="F258" s="215"/>
      <c r="G258" s="282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" customHeight="1">
      <c r="A259" s="281">
        <v>3</v>
      </c>
      <c r="B259" s="267">
        <v>2</v>
      </c>
      <c r="C259" s="277">
        <v>2</v>
      </c>
      <c r="D259" s="277">
        <v>2</v>
      </c>
      <c r="E259" s="277">
        <v>1</v>
      </c>
      <c r="F259" s="280"/>
      <c r="G259" s="278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" customHeight="1">
      <c r="A260" s="281">
        <v>3</v>
      </c>
      <c r="B260" s="267">
        <v>2</v>
      </c>
      <c r="C260" s="267">
        <v>2</v>
      </c>
      <c r="D260" s="267">
        <v>2</v>
      </c>
      <c r="E260" s="267">
        <v>1</v>
      </c>
      <c r="F260" s="215">
        <v>1</v>
      </c>
      <c r="G260" s="282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281">
        <v>3</v>
      </c>
      <c r="B261" s="267">
        <v>2</v>
      </c>
      <c r="C261" s="267">
        <v>2</v>
      </c>
      <c r="D261" s="267">
        <v>2</v>
      </c>
      <c r="E261" s="267">
        <v>1</v>
      </c>
      <c r="F261" s="215">
        <v>2</v>
      </c>
      <c r="G261" s="281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281">
        <v>3</v>
      </c>
      <c r="B262" s="267">
        <v>2</v>
      </c>
      <c r="C262" s="267">
        <v>2</v>
      </c>
      <c r="D262" s="267">
        <v>3</v>
      </c>
      <c r="E262" s="267"/>
      <c r="F262" s="215"/>
      <c r="G262" s="282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" customHeight="1">
      <c r="A263" s="279">
        <v>3</v>
      </c>
      <c r="B263" s="267">
        <v>2</v>
      </c>
      <c r="C263" s="267">
        <v>2</v>
      </c>
      <c r="D263" s="267">
        <v>3</v>
      </c>
      <c r="E263" s="267">
        <v>1</v>
      </c>
      <c r="F263" s="215"/>
      <c r="G263" s="282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" customHeight="1">
      <c r="A264" s="279">
        <v>3</v>
      </c>
      <c r="B264" s="267">
        <v>2</v>
      </c>
      <c r="C264" s="267">
        <v>2</v>
      </c>
      <c r="D264" s="267">
        <v>3</v>
      </c>
      <c r="E264" s="267">
        <v>1</v>
      </c>
      <c r="F264" s="215">
        <v>1</v>
      </c>
      <c r="G264" s="282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" customHeight="1">
      <c r="A265" s="279">
        <v>3</v>
      </c>
      <c r="B265" s="267">
        <v>2</v>
      </c>
      <c r="C265" s="267">
        <v>2</v>
      </c>
      <c r="D265" s="267">
        <v>3</v>
      </c>
      <c r="E265" s="267">
        <v>1</v>
      </c>
      <c r="F265" s="215">
        <v>2</v>
      </c>
      <c r="G265" s="282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281">
        <v>3</v>
      </c>
      <c r="B266" s="267">
        <v>2</v>
      </c>
      <c r="C266" s="267">
        <v>2</v>
      </c>
      <c r="D266" s="267">
        <v>4</v>
      </c>
      <c r="E266" s="267"/>
      <c r="F266" s="215"/>
      <c r="G266" s="282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" customHeight="1">
      <c r="A267" s="281">
        <v>3</v>
      </c>
      <c r="B267" s="267">
        <v>2</v>
      </c>
      <c r="C267" s="267">
        <v>2</v>
      </c>
      <c r="D267" s="267">
        <v>4</v>
      </c>
      <c r="E267" s="267">
        <v>1</v>
      </c>
      <c r="F267" s="215"/>
      <c r="G267" s="282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" customHeight="1">
      <c r="A268" s="281">
        <v>3</v>
      </c>
      <c r="B268" s="267">
        <v>2</v>
      </c>
      <c r="C268" s="267">
        <v>2</v>
      </c>
      <c r="D268" s="267">
        <v>4</v>
      </c>
      <c r="E268" s="267">
        <v>1</v>
      </c>
      <c r="F268" s="215">
        <v>1</v>
      </c>
      <c r="G268" s="282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" customHeight="1">
      <c r="A269" s="279">
        <v>3</v>
      </c>
      <c r="B269" s="277">
        <v>2</v>
      </c>
      <c r="C269" s="277">
        <v>2</v>
      </c>
      <c r="D269" s="277">
        <v>4</v>
      </c>
      <c r="E269" s="277">
        <v>1</v>
      </c>
      <c r="F269" s="280">
        <v>2</v>
      </c>
      <c r="G269" s="284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281">
        <v>3</v>
      </c>
      <c r="B270" s="267">
        <v>2</v>
      </c>
      <c r="C270" s="267">
        <v>2</v>
      </c>
      <c r="D270" s="267">
        <v>5</v>
      </c>
      <c r="E270" s="267"/>
      <c r="F270" s="215"/>
      <c r="G270" s="282" t="s">
        <v>78</v>
      </c>
      <c r="H270" s="200">
        <v>241</v>
      </c>
      <c r="I270" s="127">
        <f t="shared" ref="I270:L271" si="26">I271</f>
        <v>0</v>
      </c>
      <c r="J270" s="128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" customHeight="1">
      <c r="A271" s="281">
        <v>3</v>
      </c>
      <c r="B271" s="267">
        <v>2</v>
      </c>
      <c r="C271" s="267">
        <v>2</v>
      </c>
      <c r="D271" s="267">
        <v>5</v>
      </c>
      <c r="E271" s="267">
        <v>1</v>
      </c>
      <c r="F271" s="215"/>
      <c r="G271" s="282" t="s">
        <v>78</v>
      </c>
      <c r="H271" s="200">
        <v>242</v>
      </c>
      <c r="I271" s="127">
        <f t="shared" si="26"/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" customHeight="1">
      <c r="A272" s="292">
        <v>3</v>
      </c>
      <c r="B272" s="268">
        <v>2</v>
      </c>
      <c r="C272" s="268">
        <v>2</v>
      </c>
      <c r="D272" s="268">
        <v>5</v>
      </c>
      <c r="E272" s="268">
        <v>1</v>
      </c>
      <c r="F272" s="209">
        <v>1</v>
      </c>
      <c r="G272" s="293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" customHeight="1">
      <c r="A273" s="281">
        <v>3</v>
      </c>
      <c r="B273" s="267">
        <v>2</v>
      </c>
      <c r="C273" s="267">
        <v>2</v>
      </c>
      <c r="D273" s="267">
        <v>6</v>
      </c>
      <c r="E273" s="267"/>
      <c r="F273" s="215"/>
      <c r="G273" s="282" t="s">
        <v>128</v>
      </c>
      <c r="H273" s="200">
        <v>244</v>
      </c>
      <c r="I273" s="127">
        <f t="shared" ref="I273:L274" si="27">I274</f>
        <v>0</v>
      </c>
      <c r="J273" s="157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" customHeight="1">
      <c r="A274" s="281">
        <v>3</v>
      </c>
      <c r="B274" s="267">
        <v>2</v>
      </c>
      <c r="C274" s="267">
        <v>2</v>
      </c>
      <c r="D274" s="267">
        <v>6</v>
      </c>
      <c r="E274" s="267">
        <v>1</v>
      </c>
      <c r="F274" s="215"/>
      <c r="G274" s="282" t="s">
        <v>128</v>
      </c>
      <c r="H274" s="200">
        <v>245</v>
      </c>
      <c r="I274" s="127">
        <f t="shared" si="27"/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" customHeight="1">
      <c r="A275" s="281">
        <v>3</v>
      </c>
      <c r="B275" s="326">
        <v>2</v>
      </c>
      <c r="C275" s="326">
        <v>2</v>
      </c>
      <c r="D275" s="267">
        <v>6</v>
      </c>
      <c r="E275" s="326">
        <v>1</v>
      </c>
      <c r="F275" s="332">
        <v>1</v>
      </c>
      <c r="G275" s="32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" customHeight="1">
      <c r="A276" s="284">
        <v>3</v>
      </c>
      <c r="B276" s="281">
        <v>2</v>
      </c>
      <c r="C276" s="267">
        <v>2</v>
      </c>
      <c r="D276" s="267">
        <v>7</v>
      </c>
      <c r="E276" s="267"/>
      <c r="F276" s="215"/>
      <c r="G276" s="282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" customHeight="1">
      <c r="A277" s="284">
        <v>3</v>
      </c>
      <c r="B277" s="281">
        <v>2</v>
      </c>
      <c r="C277" s="267">
        <v>2</v>
      </c>
      <c r="D277" s="267">
        <v>7</v>
      </c>
      <c r="E277" s="267">
        <v>1</v>
      </c>
      <c r="F277" s="215"/>
      <c r="G277" s="282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" customHeight="1">
      <c r="A278" s="284">
        <v>3</v>
      </c>
      <c r="B278" s="281">
        <v>2</v>
      </c>
      <c r="C278" s="281">
        <v>2</v>
      </c>
      <c r="D278" s="267">
        <v>7</v>
      </c>
      <c r="E278" s="267">
        <v>1</v>
      </c>
      <c r="F278" s="215">
        <v>1</v>
      </c>
      <c r="G278" s="282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" customHeight="1">
      <c r="A279" s="284">
        <v>3</v>
      </c>
      <c r="B279" s="281">
        <v>2</v>
      </c>
      <c r="C279" s="281">
        <v>2</v>
      </c>
      <c r="D279" s="267">
        <v>7</v>
      </c>
      <c r="E279" s="267">
        <v>1</v>
      </c>
      <c r="F279" s="215">
        <v>2</v>
      </c>
      <c r="G279" s="282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" customHeight="1">
      <c r="A280" s="285">
        <v>3</v>
      </c>
      <c r="B280" s="285">
        <v>3</v>
      </c>
      <c r="C280" s="275"/>
      <c r="D280" s="309"/>
      <c r="E280" s="309"/>
      <c r="F280" s="310"/>
      <c r="G280" s="31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" customHeight="1">
      <c r="A281" s="284">
        <v>3</v>
      </c>
      <c r="B281" s="284">
        <v>3</v>
      </c>
      <c r="C281" s="281">
        <v>1</v>
      </c>
      <c r="D281" s="267"/>
      <c r="E281" s="267"/>
      <c r="F281" s="215"/>
      <c r="G281" s="318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" customHeight="1">
      <c r="A282" s="284">
        <v>3</v>
      </c>
      <c r="B282" s="284">
        <v>3</v>
      </c>
      <c r="C282" s="281">
        <v>1</v>
      </c>
      <c r="D282" s="267">
        <v>1</v>
      </c>
      <c r="E282" s="267"/>
      <c r="F282" s="215"/>
      <c r="G282" s="282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" customHeight="1">
      <c r="A283" s="284">
        <v>3</v>
      </c>
      <c r="B283" s="284">
        <v>3</v>
      </c>
      <c r="C283" s="281">
        <v>1</v>
      </c>
      <c r="D283" s="267">
        <v>1</v>
      </c>
      <c r="E283" s="267">
        <v>1</v>
      </c>
      <c r="F283" s="215"/>
      <c r="G283" s="282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" customHeight="1">
      <c r="A284" s="284">
        <v>3</v>
      </c>
      <c r="B284" s="284">
        <v>3</v>
      </c>
      <c r="C284" s="281">
        <v>1</v>
      </c>
      <c r="D284" s="267">
        <v>1</v>
      </c>
      <c r="E284" s="267">
        <v>1</v>
      </c>
      <c r="F284" s="215">
        <v>1</v>
      </c>
      <c r="G284" s="282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" customHeight="1">
      <c r="A285" s="284">
        <v>3</v>
      </c>
      <c r="B285" s="284">
        <v>3</v>
      </c>
      <c r="C285" s="281">
        <v>1</v>
      </c>
      <c r="D285" s="267">
        <v>1</v>
      </c>
      <c r="E285" s="267">
        <v>1</v>
      </c>
      <c r="F285" s="215">
        <v>2</v>
      </c>
      <c r="G285" s="282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" customHeight="1">
      <c r="A286" s="284">
        <v>3</v>
      </c>
      <c r="B286" s="281">
        <v>3</v>
      </c>
      <c r="C286" s="279">
        <v>1</v>
      </c>
      <c r="D286" s="267">
        <v>1</v>
      </c>
      <c r="E286" s="267">
        <v>1</v>
      </c>
      <c r="F286" s="215">
        <v>3</v>
      </c>
      <c r="G286" s="282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" customHeight="1">
      <c r="A287" s="325">
        <v>3</v>
      </c>
      <c r="B287" s="279">
        <v>3</v>
      </c>
      <c r="C287" s="281">
        <v>1</v>
      </c>
      <c r="D287" s="267">
        <v>2</v>
      </c>
      <c r="E287" s="267"/>
      <c r="F287" s="215"/>
      <c r="G287" s="282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" customHeight="1">
      <c r="A288" s="325">
        <v>3</v>
      </c>
      <c r="B288" s="325">
        <v>3</v>
      </c>
      <c r="C288" s="279">
        <v>1</v>
      </c>
      <c r="D288" s="277">
        <v>2</v>
      </c>
      <c r="E288" s="277">
        <v>1</v>
      </c>
      <c r="F288" s="280"/>
      <c r="G288" s="278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" customHeight="1">
      <c r="A289" s="284">
        <v>3</v>
      </c>
      <c r="B289" s="284">
        <v>3</v>
      </c>
      <c r="C289" s="281">
        <v>1</v>
      </c>
      <c r="D289" s="267">
        <v>2</v>
      </c>
      <c r="E289" s="267">
        <v>1</v>
      </c>
      <c r="F289" s="215">
        <v>1</v>
      </c>
      <c r="G289" s="282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" customHeight="1">
      <c r="A290" s="287">
        <v>3</v>
      </c>
      <c r="B290" s="331">
        <v>3</v>
      </c>
      <c r="C290" s="307">
        <v>1</v>
      </c>
      <c r="D290" s="326">
        <v>2</v>
      </c>
      <c r="E290" s="326">
        <v>1</v>
      </c>
      <c r="F290" s="332">
        <v>2</v>
      </c>
      <c r="G290" s="32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281">
        <v>3</v>
      </c>
      <c r="B291" s="282">
        <v>3</v>
      </c>
      <c r="C291" s="281">
        <v>1</v>
      </c>
      <c r="D291" s="267">
        <v>3</v>
      </c>
      <c r="E291" s="267"/>
      <c r="F291" s="215"/>
      <c r="G291" s="282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" customHeight="1">
      <c r="A292" s="281">
        <v>3</v>
      </c>
      <c r="B292" s="327">
        <v>3</v>
      </c>
      <c r="C292" s="307">
        <v>1</v>
      </c>
      <c r="D292" s="326">
        <v>3</v>
      </c>
      <c r="E292" s="326">
        <v>1</v>
      </c>
      <c r="F292" s="332"/>
      <c r="G292" s="32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" customHeight="1">
      <c r="A293" s="281">
        <v>3</v>
      </c>
      <c r="B293" s="282">
        <v>3</v>
      </c>
      <c r="C293" s="281">
        <v>1</v>
      </c>
      <c r="D293" s="267">
        <v>3</v>
      </c>
      <c r="E293" s="267">
        <v>1</v>
      </c>
      <c r="F293" s="215">
        <v>1</v>
      </c>
      <c r="G293" s="282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" customHeight="1">
      <c r="A294" s="281">
        <v>3</v>
      </c>
      <c r="B294" s="282">
        <v>3</v>
      </c>
      <c r="C294" s="281">
        <v>1</v>
      </c>
      <c r="D294" s="267">
        <v>3</v>
      </c>
      <c r="E294" s="267">
        <v>1</v>
      </c>
      <c r="F294" s="215">
        <v>2</v>
      </c>
      <c r="G294" s="282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" customHeight="1">
      <c r="A295" s="281">
        <v>3</v>
      </c>
      <c r="B295" s="282">
        <v>3</v>
      </c>
      <c r="C295" s="281">
        <v>1</v>
      </c>
      <c r="D295" s="267">
        <v>4</v>
      </c>
      <c r="E295" s="267"/>
      <c r="F295" s="215"/>
      <c r="G295" s="282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" customHeight="1">
      <c r="A296" s="284">
        <v>3</v>
      </c>
      <c r="B296" s="281">
        <v>3</v>
      </c>
      <c r="C296" s="267">
        <v>1</v>
      </c>
      <c r="D296" s="267">
        <v>4</v>
      </c>
      <c r="E296" s="267">
        <v>1</v>
      </c>
      <c r="F296" s="215"/>
      <c r="G296" s="282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" customHeight="1">
      <c r="A297" s="284">
        <v>3</v>
      </c>
      <c r="B297" s="281">
        <v>3</v>
      </c>
      <c r="C297" s="267">
        <v>1</v>
      </c>
      <c r="D297" s="267">
        <v>4</v>
      </c>
      <c r="E297" s="267">
        <v>1</v>
      </c>
      <c r="F297" s="215">
        <v>1</v>
      </c>
      <c r="G297" s="282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" customHeight="1">
      <c r="A298" s="292">
        <v>3</v>
      </c>
      <c r="B298" s="268">
        <v>3</v>
      </c>
      <c r="C298" s="268">
        <v>1</v>
      </c>
      <c r="D298" s="268">
        <v>4</v>
      </c>
      <c r="E298" s="268">
        <v>1</v>
      </c>
      <c r="F298" s="209">
        <v>2</v>
      </c>
      <c r="G298" s="26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" customHeight="1">
      <c r="A299" s="281">
        <v>3</v>
      </c>
      <c r="B299" s="267">
        <v>3</v>
      </c>
      <c r="C299" s="267">
        <v>1</v>
      </c>
      <c r="D299" s="267">
        <v>5</v>
      </c>
      <c r="E299" s="267"/>
      <c r="F299" s="215"/>
      <c r="G299" s="282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" customHeight="1">
      <c r="A300" s="279">
        <v>3</v>
      </c>
      <c r="B300" s="326">
        <v>3</v>
      </c>
      <c r="C300" s="326">
        <v>1</v>
      </c>
      <c r="D300" s="326">
        <v>5</v>
      </c>
      <c r="E300" s="326">
        <v>1</v>
      </c>
      <c r="F300" s="332"/>
      <c r="G300" s="32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" customHeight="1">
      <c r="A301" s="281">
        <v>3</v>
      </c>
      <c r="B301" s="267">
        <v>3</v>
      </c>
      <c r="C301" s="267">
        <v>1</v>
      </c>
      <c r="D301" s="267">
        <v>5</v>
      </c>
      <c r="E301" s="267">
        <v>1</v>
      </c>
      <c r="F301" s="215">
        <v>1</v>
      </c>
      <c r="G301" s="282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" customHeight="1">
      <c r="A302" s="281">
        <v>3</v>
      </c>
      <c r="B302" s="267">
        <v>3</v>
      </c>
      <c r="C302" s="267">
        <v>1</v>
      </c>
      <c r="D302" s="267">
        <v>6</v>
      </c>
      <c r="E302" s="267"/>
      <c r="F302" s="215"/>
      <c r="G302" s="282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" customHeight="1">
      <c r="A303" s="281">
        <v>3</v>
      </c>
      <c r="B303" s="267">
        <v>3</v>
      </c>
      <c r="C303" s="267">
        <v>1</v>
      </c>
      <c r="D303" s="267">
        <v>6</v>
      </c>
      <c r="E303" s="267">
        <v>1</v>
      </c>
      <c r="F303" s="215"/>
      <c r="G303" s="282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" customHeight="1">
      <c r="A304" s="281">
        <v>3</v>
      </c>
      <c r="B304" s="267">
        <v>3</v>
      </c>
      <c r="C304" s="267">
        <v>1</v>
      </c>
      <c r="D304" s="267">
        <v>6</v>
      </c>
      <c r="E304" s="267">
        <v>1</v>
      </c>
      <c r="F304" s="215">
        <v>1</v>
      </c>
      <c r="G304" s="282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281">
        <v>3</v>
      </c>
      <c r="B305" s="267">
        <v>3</v>
      </c>
      <c r="C305" s="267">
        <v>1</v>
      </c>
      <c r="D305" s="267">
        <v>7</v>
      </c>
      <c r="E305" s="267"/>
      <c r="F305" s="215"/>
      <c r="G305" s="282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" customHeight="1">
      <c r="A306" s="281">
        <v>3</v>
      </c>
      <c r="B306" s="267">
        <v>3</v>
      </c>
      <c r="C306" s="267">
        <v>1</v>
      </c>
      <c r="D306" s="267">
        <v>7</v>
      </c>
      <c r="E306" s="267">
        <v>1</v>
      </c>
      <c r="F306" s="215"/>
      <c r="G306" s="282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" customHeight="1">
      <c r="A307" s="281">
        <v>3</v>
      </c>
      <c r="B307" s="267">
        <v>3</v>
      </c>
      <c r="C307" s="267">
        <v>1</v>
      </c>
      <c r="D307" s="267">
        <v>7</v>
      </c>
      <c r="E307" s="267">
        <v>1</v>
      </c>
      <c r="F307" s="215">
        <v>1</v>
      </c>
      <c r="G307" s="282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281">
        <v>3</v>
      </c>
      <c r="B308" s="267">
        <v>3</v>
      </c>
      <c r="C308" s="267">
        <v>1</v>
      </c>
      <c r="D308" s="267">
        <v>7</v>
      </c>
      <c r="E308" s="267">
        <v>1</v>
      </c>
      <c r="F308" s="215">
        <v>2</v>
      </c>
      <c r="G308" s="282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" customHeight="1">
      <c r="A309" s="281">
        <v>3</v>
      </c>
      <c r="B309" s="267">
        <v>3</v>
      </c>
      <c r="C309" s="267">
        <v>2</v>
      </c>
      <c r="D309" s="267"/>
      <c r="E309" s="267"/>
      <c r="F309" s="215"/>
      <c r="G309" s="318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" customHeight="1">
      <c r="A310" s="281">
        <v>3</v>
      </c>
      <c r="B310" s="267">
        <v>3</v>
      </c>
      <c r="C310" s="267">
        <v>2</v>
      </c>
      <c r="D310" s="267">
        <v>1</v>
      </c>
      <c r="E310" s="267"/>
      <c r="F310" s="215"/>
      <c r="G310" s="282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" customHeight="1">
      <c r="A311" s="284">
        <v>3</v>
      </c>
      <c r="B311" s="281">
        <v>3</v>
      </c>
      <c r="C311" s="267">
        <v>2</v>
      </c>
      <c r="D311" s="282">
        <v>1</v>
      </c>
      <c r="E311" s="281">
        <v>1</v>
      </c>
      <c r="F311" s="215"/>
      <c r="G311" s="282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" customHeight="1">
      <c r="A312" s="284">
        <v>3</v>
      </c>
      <c r="B312" s="281">
        <v>3</v>
      </c>
      <c r="C312" s="267">
        <v>2</v>
      </c>
      <c r="D312" s="282">
        <v>1</v>
      </c>
      <c r="E312" s="281">
        <v>1</v>
      </c>
      <c r="F312" s="215">
        <v>1</v>
      </c>
      <c r="G312" s="282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" customHeight="1">
      <c r="A313" s="325">
        <v>3</v>
      </c>
      <c r="B313" s="279">
        <v>3</v>
      </c>
      <c r="C313" s="277">
        <v>2</v>
      </c>
      <c r="D313" s="278">
        <v>1</v>
      </c>
      <c r="E313" s="279">
        <v>1</v>
      </c>
      <c r="F313" s="280">
        <v>2</v>
      </c>
      <c r="G313" s="278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" customHeight="1">
      <c r="A314" s="284">
        <v>3</v>
      </c>
      <c r="B314" s="284">
        <v>3</v>
      </c>
      <c r="C314" s="281">
        <v>2</v>
      </c>
      <c r="D314" s="282">
        <v>1</v>
      </c>
      <c r="E314" s="281">
        <v>1</v>
      </c>
      <c r="F314" s="215">
        <v>3</v>
      </c>
      <c r="G314" s="282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287">
        <v>3</v>
      </c>
      <c r="B315" s="287">
        <v>3</v>
      </c>
      <c r="C315" s="307">
        <v>2</v>
      </c>
      <c r="D315" s="327">
        <v>2</v>
      </c>
      <c r="E315" s="307"/>
      <c r="F315" s="332"/>
      <c r="G315" s="32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" customHeight="1">
      <c r="A316" s="284">
        <v>3</v>
      </c>
      <c r="B316" s="284">
        <v>3</v>
      </c>
      <c r="C316" s="281">
        <v>2</v>
      </c>
      <c r="D316" s="282">
        <v>2</v>
      </c>
      <c r="E316" s="281">
        <v>1</v>
      </c>
      <c r="F316" s="215"/>
      <c r="G316" s="282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" customHeight="1">
      <c r="A317" s="284">
        <v>3</v>
      </c>
      <c r="B317" s="284">
        <v>3</v>
      </c>
      <c r="C317" s="281">
        <v>2</v>
      </c>
      <c r="D317" s="282">
        <v>2</v>
      </c>
      <c r="E317" s="284">
        <v>1</v>
      </c>
      <c r="F317" s="217">
        <v>1</v>
      </c>
      <c r="G317" s="282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" customHeight="1">
      <c r="A318" s="287">
        <v>3</v>
      </c>
      <c r="B318" s="287">
        <v>3</v>
      </c>
      <c r="C318" s="288">
        <v>2</v>
      </c>
      <c r="D318" s="269">
        <v>2</v>
      </c>
      <c r="E318" s="289">
        <v>1</v>
      </c>
      <c r="F318" s="328">
        <v>2</v>
      </c>
      <c r="G318" s="289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284">
        <v>3</v>
      </c>
      <c r="B319" s="284">
        <v>3</v>
      </c>
      <c r="C319" s="281">
        <v>2</v>
      </c>
      <c r="D319" s="267">
        <v>3</v>
      </c>
      <c r="E319" s="282"/>
      <c r="F319" s="217"/>
      <c r="G319" s="282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" customHeight="1">
      <c r="A320" s="284">
        <v>3</v>
      </c>
      <c r="B320" s="284">
        <v>3</v>
      </c>
      <c r="C320" s="281">
        <v>2</v>
      </c>
      <c r="D320" s="267">
        <v>3</v>
      </c>
      <c r="E320" s="282">
        <v>1</v>
      </c>
      <c r="F320" s="217"/>
      <c r="G320" s="26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" customHeight="1">
      <c r="A321" s="284">
        <v>3</v>
      </c>
      <c r="B321" s="284">
        <v>3</v>
      </c>
      <c r="C321" s="281">
        <v>2</v>
      </c>
      <c r="D321" s="267">
        <v>3</v>
      </c>
      <c r="E321" s="282">
        <v>1</v>
      </c>
      <c r="F321" s="217">
        <v>1</v>
      </c>
      <c r="G321" s="282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" customHeight="1">
      <c r="A322" s="284">
        <v>3</v>
      </c>
      <c r="B322" s="284">
        <v>3</v>
      </c>
      <c r="C322" s="281">
        <v>2</v>
      </c>
      <c r="D322" s="267">
        <v>3</v>
      </c>
      <c r="E322" s="282">
        <v>1</v>
      </c>
      <c r="F322" s="217">
        <v>2</v>
      </c>
      <c r="G322" s="282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" customHeight="1">
      <c r="A323" s="284">
        <v>3</v>
      </c>
      <c r="B323" s="284">
        <v>3</v>
      </c>
      <c r="C323" s="281">
        <v>2</v>
      </c>
      <c r="D323" s="267">
        <v>4</v>
      </c>
      <c r="E323" s="267"/>
      <c r="F323" s="215"/>
      <c r="G323" s="26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" customHeight="1">
      <c r="A324" s="325">
        <v>3</v>
      </c>
      <c r="B324" s="325">
        <v>3</v>
      </c>
      <c r="C324" s="279">
        <v>2</v>
      </c>
      <c r="D324" s="277">
        <v>4</v>
      </c>
      <c r="E324" s="277">
        <v>1</v>
      </c>
      <c r="F324" s="280"/>
      <c r="G324" s="277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" customHeight="1">
      <c r="A325" s="284">
        <v>3</v>
      </c>
      <c r="B325" s="284">
        <v>3</v>
      </c>
      <c r="C325" s="281">
        <v>2</v>
      </c>
      <c r="D325" s="267">
        <v>4</v>
      </c>
      <c r="E325" s="267">
        <v>1</v>
      </c>
      <c r="F325" s="215">
        <v>1</v>
      </c>
      <c r="G325" s="26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" customHeight="1">
      <c r="A326" s="284">
        <v>3</v>
      </c>
      <c r="B326" s="284">
        <v>3</v>
      </c>
      <c r="C326" s="281">
        <v>2</v>
      </c>
      <c r="D326" s="267">
        <v>4</v>
      </c>
      <c r="E326" s="267">
        <v>1</v>
      </c>
      <c r="F326" s="215">
        <v>2</v>
      </c>
      <c r="G326" s="26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" customHeight="1">
      <c r="A327" s="284">
        <v>3</v>
      </c>
      <c r="B327" s="284">
        <v>3</v>
      </c>
      <c r="C327" s="281">
        <v>2</v>
      </c>
      <c r="D327" s="267">
        <v>5</v>
      </c>
      <c r="E327" s="267"/>
      <c r="F327" s="215"/>
      <c r="G327" s="26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" customHeight="1">
      <c r="A328" s="325">
        <v>3</v>
      </c>
      <c r="B328" s="325">
        <v>3</v>
      </c>
      <c r="C328" s="279">
        <v>2</v>
      </c>
      <c r="D328" s="277">
        <v>5</v>
      </c>
      <c r="E328" s="277">
        <v>1</v>
      </c>
      <c r="F328" s="280"/>
      <c r="G328" s="277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" customHeight="1">
      <c r="A329" s="284">
        <v>3</v>
      </c>
      <c r="B329" s="284">
        <v>3</v>
      </c>
      <c r="C329" s="281">
        <v>2</v>
      </c>
      <c r="D329" s="267">
        <v>5</v>
      </c>
      <c r="E329" s="267">
        <v>1</v>
      </c>
      <c r="F329" s="215">
        <v>1</v>
      </c>
      <c r="G329" s="26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" customHeight="1">
      <c r="A330" s="284">
        <v>3</v>
      </c>
      <c r="B330" s="284">
        <v>3</v>
      </c>
      <c r="C330" s="281">
        <v>2</v>
      </c>
      <c r="D330" s="267">
        <v>6</v>
      </c>
      <c r="E330" s="267"/>
      <c r="F330" s="215"/>
      <c r="G330" s="26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" customHeight="1">
      <c r="A331" s="284">
        <v>3</v>
      </c>
      <c r="B331" s="284">
        <v>3</v>
      </c>
      <c r="C331" s="281">
        <v>2</v>
      </c>
      <c r="D331" s="267">
        <v>6</v>
      </c>
      <c r="E331" s="267">
        <v>1</v>
      </c>
      <c r="F331" s="215"/>
      <c r="G331" s="26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" customHeight="1">
      <c r="A332" s="287">
        <v>3</v>
      </c>
      <c r="B332" s="287">
        <v>3</v>
      </c>
      <c r="C332" s="288">
        <v>2</v>
      </c>
      <c r="D332" s="269">
        <v>6</v>
      </c>
      <c r="E332" s="269">
        <v>1</v>
      </c>
      <c r="F332" s="290">
        <v>1</v>
      </c>
      <c r="G332" s="269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" customHeight="1">
      <c r="A333" s="284">
        <v>3</v>
      </c>
      <c r="B333" s="284">
        <v>3</v>
      </c>
      <c r="C333" s="281">
        <v>2</v>
      </c>
      <c r="D333" s="267">
        <v>7</v>
      </c>
      <c r="E333" s="267"/>
      <c r="F333" s="215"/>
      <c r="G333" s="267" t="s">
        <v>129</v>
      </c>
      <c r="H333" s="191">
        <v>304</v>
      </c>
      <c r="I333" s="127">
        <f t="shared" ref="I333:L334" si="32">I334</f>
        <v>0</v>
      </c>
      <c r="J333" s="128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" customHeight="1">
      <c r="A334" s="287">
        <v>3</v>
      </c>
      <c r="B334" s="287">
        <v>3</v>
      </c>
      <c r="C334" s="288">
        <v>2</v>
      </c>
      <c r="D334" s="269">
        <v>7</v>
      </c>
      <c r="E334" s="269">
        <v>1</v>
      </c>
      <c r="F334" s="290"/>
      <c r="G334" s="269" t="s">
        <v>129</v>
      </c>
      <c r="H334" s="190">
        <v>305</v>
      </c>
      <c r="I334" s="129">
        <f t="shared" si="32"/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" customHeight="1">
      <c r="A335" s="291">
        <v>3</v>
      </c>
      <c r="B335" s="291">
        <v>3</v>
      </c>
      <c r="C335" s="292">
        <v>2</v>
      </c>
      <c r="D335" s="268">
        <v>7</v>
      </c>
      <c r="E335" s="268">
        <v>1</v>
      </c>
      <c r="F335" s="209">
        <v>1</v>
      </c>
      <c r="G335" s="26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18.75" customHeight="1">
      <c r="A336" s="344"/>
      <c r="B336" s="344"/>
      <c r="C336" s="345"/>
      <c r="D336" s="346"/>
      <c r="E336" s="347"/>
      <c r="F336" s="348"/>
      <c r="G336" s="349" t="s">
        <v>138</v>
      </c>
      <c r="H336" s="190">
        <v>307</v>
      </c>
      <c r="I336" s="140">
        <f>SUM(I30+I168)</f>
        <v>100</v>
      </c>
      <c r="J336" s="141">
        <f>SUM(J30+J168)</f>
        <v>0</v>
      </c>
      <c r="K336" s="255">
        <f>SUM(K30+K168)</f>
        <v>0</v>
      </c>
      <c r="L336" s="256">
        <f>SUM(L30+L168)</f>
        <v>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1.7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A9:L9" name="Range69_1"/>
    <protectedRange sqref="H340:L340" name="Range74"/>
    <protectedRange sqref="G340" name="Range74_2"/>
  </protectedRanges>
  <mergeCells count="23">
    <mergeCell ref="D344:G344"/>
    <mergeCell ref="K344:L344"/>
    <mergeCell ref="K341:L341"/>
    <mergeCell ref="E17:K17"/>
    <mergeCell ref="A29:F29"/>
    <mergeCell ref="H27:H28"/>
    <mergeCell ref="G25:H25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G11:K11"/>
    <mergeCell ref="G10:K10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J821"/>
  <sheetViews>
    <sheetView showZeros="0" topLeftCell="A21" zoomScaleNormal="100" zoomScaleSheetLayoutView="120" workbookViewId="0">
      <selection activeCell="J52" sqref="J5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208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tr">
        <f ca="1">'f2 biud v pav'!G15:K15</f>
        <v>2016-10-14  Nr.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203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SUM(I31+I41+I61+I82+I89+I105+I127+I143+I152)</f>
        <v>1000</v>
      </c>
      <c r="J30" s="110">
        <f>SUM(J31+J41+J61+J82+J89+J105+J127+J143+J152)</f>
        <v>1000</v>
      </c>
      <c r="K30" s="252">
        <f>SUM(K31+K41+K61+K82+K89+K105+K127+K143+K152)</f>
        <v>0</v>
      </c>
      <c r="L30" s="253">
        <f>SUM(L31+L41+L61+L82+L89+L105+L127+L143+L152)</f>
        <v>0</v>
      </c>
      <c r="M30" s="96"/>
      <c r="N30" s="96"/>
      <c r="O30" s="96"/>
      <c r="P30" s="96"/>
      <c r="Q30" s="96"/>
    </row>
    <row r="31" spans="1:17" ht="9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1000</v>
      </c>
      <c r="J31" s="110">
        <f>SUM(J32+J37)</f>
        <v>1000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9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800</v>
      </c>
      <c r="J32" s="127">
        <f t="shared" si="0"/>
        <v>800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9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800</v>
      </c>
      <c r="J33" s="127">
        <f t="shared" si="0"/>
        <v>800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t="9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800</v>
      </c>
      <c r="J34" s="127">
        <f>SUM(J35:J36)</f>
        <v>800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9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800</v>
      </c>
      <c r="J35" s="116">
        <v>800</v>
      </c>
      <c r="K35" s="246"/>
      <c r="L35" s="116"/>
      <c r="M35" s="3"/>
      <c r="N35" s="3"/>
      <c r="O35" s="3"/>
      <c r="P35" s="3"/>
      <c r="Q35" s="3"/>
    </row>
    <row r="36" spans="1:17" ht="9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9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200</v>
      </c>
      <c r="J37" s="127">
        <f t="shared" si="1"/>
        <v>200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9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200</v>
      </c>
      <c r="J38" s="127">
        <f t="shared" si="1"/>
        <v>200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9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200</v>
      </c>
      <c r="J39" s="127">
        <f t="shared" si="1"/>
        <v>200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9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200</v>
      </c>
      <c r="J40" s="116">
        <v>200</v>
      </c>
      <c r="K40" s="246"/>
      <c r="L40" s="246"/>
      <c r="M40" s="3"/>
      <c r="N40" s="3"/>
      <c r="O40" s="3"/>
      <c r="P40" s="3"/>
      <c r="Q40" s="3"/>
    </row>
    <row r="41" spans="1:17" ht="9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9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t="9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9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SUM(I45:I60)</f>
        <v>0</v>
      </c>
      <c r="J44" s="149">
        <f>SUM(J45:J60)</f>
        <v>0</v>
      </c>
      <c r="K44" s="149">
        <f>SUM(K45:K60)</f>
        <v>0</v>
      </c>
      <c r="L44" s="149">
        <f>SUM(L45:L60)</f>
        <v>0</v>
      </c>
      <c r="M44" s="3"/>
      <c r="N44" s="3"/>
      <c r="O44" s="3"/>
      <c r="P44" s="3"/>
      <c r="Q44" s="3"/>
    </row>
    <row r="45" spans="1:17" ht="9.7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.7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9.7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.7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9.7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9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9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9.75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.75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117"/>
      <c r="J55" s="116"/>
      <c r="K55" s="116"/>
      <c r="L55" s="116"/>
      <c r="M55" s="3"/>
      <c r="N55" s="3"/>
      <c r="O55" s="3"/>
      <c r="P55" s="3"/>
      <c r="Q55" s="3"/>
    </row>
    <row r="56" spans="1:17" ht="9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9.7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117"/>
      <c r="J59" s="116"/>
      <c r="K59" s="116"/>
      <c r="L59" s="116"/>
      <c r="M59" s="3"/>
      <c r="N59" s="3"/>
      <c r="O59" s="3"/>
      <c r="P59" s="3"/>
      <c r="Q59" s="3"/>
    </row>
    <row r="60" spans="1:17" ht="9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9.75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.75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.7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.7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.7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.7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.7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.7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.75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.75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.7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.7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.7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.7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.7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.75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.75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.75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.75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.75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.7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.75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.7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.7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.75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.75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.75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123">
        <f t="shared" ref="I90:L91" si="5">I91</f>
        <v>0</v>
      </c>
      <c r="J90" s="124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.75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127">
        <f t="shared" si="5"/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.75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.75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.75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.75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127">
        <f t="shared" ref="I95:L96" si="6">I96</f>
        <v>0</v>
      </c>
      <c r="J95" s="128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127">
        <f t="shared" si="6"/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.7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.75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.7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.7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.75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.75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.7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.7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.75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.75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.75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.75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.75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.75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.75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127">
        <f t="shared" ref="I111:L113" si="9">I112</f>
        <v>0</v>
      </c>
      <c r="J111" s="128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.75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127">
        <f t="shared" si="9"/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.75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154">
        <f t="shared" si="9"/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.75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.75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123">
        <f t="shared" ref="I115:L117" si="10">I116</f>
        <v>0</v>
      </c>
      <c r="J115" s="124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.75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127">
        <f t="shared" si="10"/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.75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.75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.75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123">
        <f t="shared" ref="I119:L121" si="11">I120</f>
        <v>0</v>
      </c>
      <c r="J119" s="124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.75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127">
        <f t="shared" si="11"/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.75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.75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.75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149">
        <f t="shared" ref="I123:L125" si="12">I124</f>
        <v>0</v>
      </c>
      <c r="J123" s="15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.75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127">
        <f t="shared" si="12"/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.75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.75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.75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129">
        <f>SUM(I128+I133+I138)</f>
        <v>0</v>
      </c>
      <c r="J127" s="128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9.75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.75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.75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.75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.75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.75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153">
        <f t="shared" ref="I133:L134" si="14">I134</f>
        <v>0</v>
      </c>
      <c r="J133" s="152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9.75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129">
        <f t="shared" si="14"/>
        <v>0</v>
      </c>
      <c r="J134" s="128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9.75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9.75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9.75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.75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129">
        <f t="shared" ref="I138:L139" si="15">I139</f>
        <v>0</v>
      </c>
      <c r="J138" s="128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.75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151">
        <f t="shared" si="15"/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.75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.75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.75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.75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.75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.75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.75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.75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.75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.75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129">
        <f t="shared" ref="I149:L150" si="16">I150</f>
        <v>0</v>
      </c>
      <c r="J149" s="128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.75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129">
        <f t="shared" si="16"/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.75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.75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.75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129">
        <f t="shared" ref="I153:L155" si="17">I154</f>
        <v>0</v>
      </c>
      <c r="J153" s="128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.75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125">
        <f t="shared" si="17"/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.75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129">
        <f t="shared" si="17"/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.75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.75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.75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.75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.75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.75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.75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.75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.75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.75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.75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.75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.75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110">
        <f>SUM(I169+I221+I280)</f>
        <v>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.75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127">
        <f>SUM(I170+I192+I200+I211+I215)</f>
        <v>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.75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123">
        <f>SUM(I171+I174+I179+I184+I189)</f>
        <v>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.75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.75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.75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.75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.75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.75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.75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.75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.75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127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.75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127">
        <f>SUM(I181:I183)</f>
        <v>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.75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.75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126"/>
      <c r="J182" s="117"/>
      <c r="K182" s="117"/>
      <c r="L182" s="117"/>
      <c r="M182" s="3"/>
      <c r="N182" s="3"/>
      <c r="O182" s="3"/>
      <c r="P182" s="3"/>
      <c r="Q182" s="3"/>
    </row>
    <row r="183" spans="1:17" ht="9.75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.75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.75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.75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.75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.75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.75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.75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.75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.75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.75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.75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.75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.75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.75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.75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.75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.75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.75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.75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.75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.75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.75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.75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.75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.75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.75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.75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.75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123">
        <f t="shared" ref="I211:L213" si="22">I212</f>
        <v>0</v>
      </c>
      <c r="J211" s="124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.75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149">
        <f t="shared" si="22"/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.75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127">
        <f t="shared" si="22"/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.75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.75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.75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.75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.75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.75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.75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.75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.75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.75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.75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.75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.75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.75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.75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.75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.75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.75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.75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.75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.75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.75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.75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.75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.75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.75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.75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.75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.75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.75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.75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127">
        <f t="shared" ref="I244:L245" si="25">I245</f>
        <v>0</v>
      </c>
      <c r="J244" s="128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.75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127">
        <f t="shared" si="25"/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.75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.75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.75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.75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.75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.75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.75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.75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.75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.75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.75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.75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.75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.75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.75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.75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.75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.75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.75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.75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.75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.75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.75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.75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.75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127">
        <f t="shared" ref="I270:L271" si="26">I271</f>
        <v>0</v>
      </c>
      <c r="J270" s="128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.75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127">
        <f t="shared" si="26"/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.75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.75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127">
        <f t="shared" ref="I273:L274" si="27">I274</f>
        <v>0</v>
      </c>
      <c r="J273" s="157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.75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127">
        <f t="shared" si="27"/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.75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.75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.75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.75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.75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.75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.75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.75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.75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.75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.75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.75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.75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.75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.75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.75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.75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.75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.75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.75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.75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.75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.75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.75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.75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.75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.75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.75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.75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.75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.75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.75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.75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.75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.75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.75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.75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.75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.75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.75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.75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.75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.75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.75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.75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.75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.75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.75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.75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.75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.75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.75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.75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.75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.75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.75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.75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.75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.75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127">
        <f t="shared" ref="I333:L334" si="32">I334</f>
        <v>0</v>
      </c>
      <c r="J333" s="128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.75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129">
        <f t="shared" si="32"/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.75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9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9">
        <f>SUM(I30+I168)</f>
        <v>1000</v>
      </c>
      <c r="J336" s="255">
        <f>SUM(J30+J168)</f>
        <v>1000</v>
      </c>
      <c r="K336" s="255">
        <f>SUM(K30+K168)</f>
        <v>0</v>
      </c>
      <c r="L336" s="256">
        <f>SUM(L30+L168)</f>
        <v>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1.7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G339:L339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A9:L9" name="Range69_1"/>
    <protectedRange sqref="H340:L340" name="Range74_1"/>
    <protectedRange sqref="G340" name="Range74_2"/>
  </protectedRanges>
  <mergeCells count="23">
    <mergeCell ref="G11:K11"/>
    <mergeCell ref="G10:K10"/>
    <mergeCell ref="G6:K6"/>
    <mergeCell ref="A7:L7"/>
    <mergeCell ref="G8:K8"/>
    <mergeCell ref="A9:L9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D344:G344"/>
    <mergeCell ref="K344:L344"/>
    <mergeCell ref="K341:L341"/>
    <mergeCell ref="E17:K17"/>
    <mergeCell ref="A29:F29"/>
    <mergeCell ref="H27:H28"/>
    <mergeCell ref="G25:H2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R28" sqref="R2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tr">
        <f ca="1">'f2 biud v pav'!G15:K15</f>
        <v>2016-10-14  Nr.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>
        <v>190202465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197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0.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SUM(I31+I41+I61+I82+I90+I106+I129+I145+I154)</f>
        <v>350200</v>
      </c>
      <c r="J30" s="253">
        <f>SUM(J31+J41+J61+J82+J90+J106+J129+J145+J154)</f>
        <v>251600</v>
      </c>
      <c r="K30" s="252">
        <f>SUM(K31+K41+K61+K82+K90+K106+K129+K145+K154)</f>
        <v>244519.24000000002</v>
      </c>
      <c r="L30" s="253">
        <f>SUM(L31+L41+L61+L82+L90+L106+L129+L145+L154)</f>
        <v>244519.24000000002</v>
      </c>
      <c r="M30" s="96"/>
      <c r="N30" s="96"/>
      <c r="O30" s="96"/>
      <c r="P30" s="96"/>
      <c r="Q30" s="96"/>
    </row>
    <row r="31" spans="1:17" ht="10.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332800</v>
      </c>
      <c r="J31" s="253">
        <f>SUM(J32+J37)</f>
        <v>241700</v>
      </c>
      <c r="K31" s="251">
        <f>SUM(K32+K37)</f>
        <v>238757.98</v>
      </c>
      <c r="L31" s="254">
        <f>SUM(L32+L37)</f>
        <v>238757.98</v>
      </c>
      <c r="M31" s="3"/>
      <c r="N31" s="3"/>
      <c r="O31" s="3"/>
      <c r="P31" s="3"/>
      <c r="Q31" s="3"/>
    </row>
    <row r="32" spans="1:17" ht="10.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3">
        <f t="shared" ref="I32:L33" si="0">SUM(I33)</f>
        <v>254100</v>
      </c>
      <c r="J32" s="253">
        <f t="shared" si="0"/>
        <v>181500</v>
      </c>
      <c r="K32" s="252">
        <f t="shared" si="0"/>
        <v>180285.67</v>
      </c>
      <c r="L32" s="253">
        <f t="shared" si="0"/>
        <v>180285.67</v>
      </c>
      <c r="M32" s="3"/>
      <c r="N32" s="3"/>
      <c r="O32" s="3"/>
      <c r="P32" s="3"/>
      <c r="Q32" s="3"/>
    </row>
    <row r="33" spans="1:17" ht="10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3">
        <f t="shared" si="0"/>
        <v>254100</v>
      </c>
      <c r="J33" s="253">
        <f t="shared" si="0"/>
        <v>181500</v>
      </c>
      <c r="K33" s="252">
        <f t="shared" si="0"/>
        <v>180285.67</v>
      </c>
      <c r="L33" s="253">
        <f t="shared" si="0"/>
        <v>180285.67</v>
      </c>
      <c r="M33" s="3"/>
      <c r="N33" s="3"/>
      <c r="O33" s="3"/>
      <c r="P33" s="3"/>
      <c r="Q33" s="3"/>
    </row>
    <row r="34" spans="1:17" ht="10.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2">
        <f>SUM(I35:I36)</f>
        <v>254100</v>
      </c>
      <c r="J34" s="253">
        <f>SUM(J35:J36)</f>
        <v>181500</v>
      </c>
      <c r="K34" s="252">
        <f>SUM(K35:K36)</f>
        <v>180285.67</v>
      </c>
      <c r="L34" s="253">
        <f>SUM(L35:L36)</f>
        <v>180285.67</v>
      </c>
      <c r="M34" s="3"/>
      <c r="N34" s="3"/>
      <c r="O34" s="3"/>
      <c r="P34" s="3"/>
      <c r="Q34" s="3"/>
    </row>
    <row r="35" spans="1:17" ht="10.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3">
        <f ca="1">'f2 biud'!I35+'f2 biud v pav'!I35+'f2 krep'!I35+'f2 deleg'!I35+'f2 spec'!I35+'f2 inst nuoma'!I35+'f2 inst min atlyg'!I35+'f2 krep (2)'!I35+'f2 ES '!I35</f>
        <v>254100</v>
      </c>
      <c r="J35" s="263">
        <f ca="1">'f2 biud'!J35+'f2 biud v pav'!J35+'f2 krep'!J35+'f2 deleg'!J35+'f2 spec'!J35+'f2 inst nuoma'!J35+'f2 inst min atlyg'!J35+'f2 krep (2)'!J35+'f2 ES '!J35</f>
        <v>181500</v>
      </c>
      <c r="K35" s="263">
        <f ca="1">'f2 biud'!K35+'f2 biud v pav'!K35+'f2 krep'!K35+'f2 deleg'!K35+'f2 spec'!K35+'f2 inst nuoma'!K35+'f2 inst min atlyg'!K35+'f2 krep (2)'!K35+'f2 ES '!K35</f>
        <v>180285.67</v>
      </c>
      <c r="L35" s="263">
        <f ca="1">'f2 biud'!L35+'f2 biud v pav'!L35+'f2 krep'!L35+'f2 deleg'!L35+'f2 spec'!L35+'f2 inst nuoma'!L35+'f2 inst min atlyg'!L35+'f2 krep (2)'!L35+'f2 ES '!L35</f>
        <v>180285.67</v>
      </c>
      <c r="M35" s="3"/>
      <c r="N35" s="3"/>
      <c r="O35" s="3"/>
      <c r="P35" s="3"/>
      <c r="Q35" s="3"/>
    </row>
    <row r="36" spans="1:17" ht="10.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3">
        <f ca="1">'f2 biud'!I36+'f2 biud v pav'!I36+'f2 krep'!I36+'f2 deleg'!I36+'f2 spec'!I36+'f2 inst nuoma'!I36</f>
        <v>0</v>
      </c>
      <c r="J36" s="263">
        <f ca="1">'f2 biud'!J36+'f2 biud v pav'!J36+'f2 krep'!J36+'f2 deleg'!J36+'f2 spec'!J36+'f2 inst nuoma'!J36</f>
        <v>0</v>
      </c>
      <c r="K36" s="263">
        <f ca="1">'f2 biud'!K36+'f2 biud v pav'!K36+'f2 krep'!K36+'f2 deleg'!K36+'f2 spec'!K36+'f2 inst nuoma'!K36</f>
        <v>0</v>
      </c>
      <c r="L36" s="263">
        <f ca="1">'f2 biud'!L36+'f2 biud v pav'!L36+'f2 krep'!L36+'f2 deleg'!L36+'f2 spec'!L36+'f2 inst nuoma'!L36</f>
        <v>0</v>
      </c>
      <c r="M36" s="3"/>
      <c r="N36" s="3"/>
      <c r="O36" s="3"/>
      <c r="P36" s="3"/>
      <c r="Q36" s="3"/>
    </row>
    <row r="37" spans="1:17" ht="10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2">
        <f t="shared" ref="I37:L39" si="1">I38</f>
        <v>78700</v>
      </c>
      <c r="J37" s="253">
        <f t="shared" si="1"/>
        <v>60200</v>
      </c>
      <c r="K37" s="252">
        <f t="shared" si="1"/>
        <v>58472.31</v>
      </c>
      <c r="L37" s="253">
        <f t="shared" si="1"/>
        <v>58472.31</v>
      </c>
      <c r="M37" s="3"/>
      <c r="N37" s="3"/>
      <c r="O37" s="3"/>
      <c r="P37" s="3"/>
      <c r="Q37" s="3"/>
    </row>
    <row r="38" spans="1:17" ht="10.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2">
        <f t="shared" si="1"/>
        <v>78700</v>
      </c>
      <c r="J38" s="253">
        <f t="shared" si="1"/>
        <v>60200</v>
      </c>
      <c r="K38" s="253">
        <f t="shared" si="1"/>
        <v>58472.31</v>
      </c>
      <c r="L38" s="253">
        <f t="shared" si="1"/>
        <v>58472.31</v>
      </c>
      <c r="M38" s="3"/>
      <c r="N38" s="3"/>
      <c r="O38" s="3"/>
      <c r="P38" s="3"/>
      <c r="Q38" s="3"/>
    </row>
    <row r="39" spans="1:17" ht="10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3">
        <f t="shared" si="1"/>
        <v>78700</v>
      </c>
      <c r="J39" s="253">
        <f t="shared" si="1"/>
        <v>60200</v>
      </c>
      <c r="K39" s="253">
        <f t="shared" si="1"/>
        <v>58472.31</v>
      </c>
      <c r="L39" s="253">
        <f t="shared" si="1"/>
        <v>58472.31</v>
      </c>
      <c r="M39" s="3"/>
      <c r="N39" s="3"/>
      <c r="O39" s="3"/>
      <c r="P39" s="3"/>
      <c r="Q39" s="3"/>
    </row>
    <row r="40" spans="1:17" ht="10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3">
        <f ca="1">'f2 biud'!I40+'f2 biud v pav'!I40+'f2 krep'!I40+'f2 deleg'!I40+'f2 spec'!I40+'f2 inst nuoma'!I40+'f2 inst min atlyg'!I40+'f2 krep (2)'!I40+'f2 ES '!I40</f>
        <v>78700</v>
      </c>
      <c r="J40" s="263">
        <f ca="1">'f2 biud'!J40+'f2 biud v pav'!J40+'f2 krep'!J40+'f2 deleg'!J40+'f2 spec'!J40+'f2 inst nuoma'!J40+'f2 inst min atlyg'!J40+'f2 krep (2)'!J40+'f2 ES '!J40</f>
        <v>60200</v>
      </c>
      <c r="K40" s="263">
        <f ca="1">'f2 biud'!K40+'f2 biud v pav'!K40+'f2 krep'!K40+'f2 deleg'!K40+'f2 spec'!K40+'f2 inst nuoma'!K40+'f2 inst min atlyg'!K40+'f2 krep (2)'!K40+'f2 ES '!K40</f>
        <v>58472.31</v>
      </c>
      <c r="L40" s="263">
        <f ca="1">'f2 biud'!L40+'f2 biud v pav'!L40+'f2 krep'!L40+'f2 deleg'!L40+'f2 spec'!L40+'f2 inst nuoma'!L40+'f2 inst min atlyg'!L40+'f2 krep (2)'!L40+'f2 ES '!L40</f>
        <v>58472.31</v>
      </c>
      <c r="M40" s="3"/>
      <c r="N40" s="3"/>
      <c r="O40" s="3"/>
      <c r="P40" s="3"/>
      <c r="Q40" s="3"/>
    </row>
    <row r="41" spans="1:17" ht="10.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16100</v>
      </c>
      <c r="J41" s="350">
        <f t="shared" si="2"/>
        <v>8900</v>
      </c>
      <c r="K41" s="249">
        <f t="shared" si="2"/>
        <v>5095</v>
      </c>
      <c r="L41" s="249">
        <f t="shared" si="2"/>
        <v>5096</v>
      </c>
      <c r="M41" s="3"/>
      <c r="N41" s="3"/>
      <c r="O41" s="3"/>
      <c r="P41" s="3"/>
      <c r="Q41" s="3"/>
    </row>
    <row r="42" spans="1:17" ht="10.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3">
        <f t="shared" si="2"/>
        <v>16100</v>
      </c>
      <c r="J42" s="252">
        <f t="shared" si="2"/>
        <v>8900</v>
      </c>
      <c r="K42" s="253">
        <f t="shared" si="2"/>
        <v>5095</v>
      </c>
      <c r="L42" s="252">
        <f t="shared" si="2"/>
        <v>5096</v>
      </c>
      <c r="M42" s="3"/>
      <c r="N42" s="3"/>
      <c r="O42" s="3"/>
      <c r="P42" s="3"/>
      <c r="Q42" s="3"/>
    </row>
    <row r="43" spans="1:17" ht="10.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3">
        <f t="shared" si="2"/>
        <v>16100</v>
      </c>
      <c r="J43" s="252">
        <f t="shared" si="2"/>
        <v>8900</v>
      </c>
      <c r="K43" s="254">
        <f t="shared" si="2"/>
        <v>5095</v>
      </c>
      <c r="L43" s="254">
        <f t="shared" si="2"/>
        <v>5096</v>
      </c>
      <c r="M43" s="3"/>
      <c r="N43" s="3"/>
      <c r="O43" s="3"/>
      <c r="P43" s="3"/>
      <c r="Q43" s="3"/>
    </row>
    <row r="44" spans="1:17" ht="10.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54">
        <f>SUM(I45:I60)</f>
        <v>16100</v>
      </c>
      <c r="J44" s="354">
        <f>SUM(J45:J60)</f>
        <v>8900</v>
      </c>
      <c r="K44" s="354">
        <f>SUM(K45:K60)</f>
        <v>5095</v>
      </c>
      <c r="L44" s="354">
        <f>SUM(L45:L60)</f>
        <v>5096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0.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0.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3">
        <f ca="1">'f2 biud'!I47+'f2 biud v pav'!I47+'f2 krep'!I47+'f2 deleg'!I47+'f2 spec'!I47+'f2 inst nuoma'!I47+'f2 inst min atlyg'!I47+'f2 krep (2)'!I47+'f2 ES '!I47</f>
        <v>600</v>
      </c>
      <c r="J47" s="263">
        <f ca="1">'f2 biud'!J47+'f2 biud v pav'!J47+'f2 krep'!J47+'f2 deleg'!J47+'f2 spec'!J47+'f2 inst nuoma'!J47+'f2 inst min atlyg'!J47+'f2 krep (2)'!J47+'f2 ES '!J47</f>
        <v>400</v>
      </c>
      <c r="K47" s="263">
        <f ca="1">'f2 biud'!K47+'f2 biud v pav'!K47+'f2 krep'!K47+'f2 deleg'!K47+'f2 spec'!K47+'f2 inst nuoma'!K47+'f2 inst min atlyg'!K47+'f2 krep (2)'!K47+'f2 ES '!K47</f>
        <v>413.01</v>
      </c>
      <c r="L47" s="263">
        <f ca="1">'f2 biud'!L47+'f2 biud v pav'!L47+'f2 krep'!L47+'f2 deleg'!L47+'f2 spec'!L47+'f2 inst nuoma'!L47+'f2 inst min atlyg'!L47+'f2 krep (2)'!L47+'f2 ES '!L47</f>
        <v>413.01</v>
      </c>
      <c r="M47" s="3"/>
      <c r="N47" s="3"/>
      <c r="O47" s="3"/>
      <c r="P47" s="3"/>
      <c r="Q47" s="3"/>
    </row>
    <row r="48" spans="1:17" ht="10.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62">
        <f ca="1">'f2 biud'!I48+'f2 biud v pav'!I48+'f2 krep'!I48+'f2 deleg'!I48+'f2 spec'!I48+'f2 inst nuoma'!I48</f>
        <v>0</v>
      </c>
      <c r="J48" s="262">
        <f ca="1">'f2 biud'!J48+'f2 biud v pav'!J48+'f2 krep'!J48+'f2 deleg'!J48+'f2 spec'!J48+'f2 inst nuoma'!J48</f>
        <v>0</v>
      </c>
      <c r="K48" s="262">
        <f ca="1">'f2 biud'!K48+'f2 biud v pav'!K48+'f2 krep'!K48+'f2 deleg'!K48+'f2 spec'!K48+'f2 inst nuoma'!K48</f>
        <v>0</v>
      </c>
      <c r="L48" s="262">
        <f ca="1">'f2 biud'!L48+'f2 biud v pav'!L48+'f2 krep'!L48+'f2 deleg'!L48+'f2 spec'!L48+'f2 inst nuoma'!L48</f>
        <v>0</v>
      </c>
      <c r="M48" s="3"/>
      <c r="N48" s="3"/>
      <c r="O48" s="3"/>
      <c r="P48" s="3"/>
      <c r="Q48" s="3"/>
    </row>
    <row r="49" spans="1:17" ht="10.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3">
        <f ca="1">'f2 biud'!I49+'f2 biud v pav'!I49+'f2 krep'!I49+'f2 deleg'!I49+'f2 spec'!I49+'f2 inst nuoma'!I49+'f2 inst min atlyg'!I49+'f2 krep (2)'!I49+'f2 ES '!I49</f>
        <v>1500</v>
      </c>
      <c r="J49" s="263">
        <f ca="1">'f2 biud'!J49+'f2 biud v pav'!J49+'f2 krep'!J49+'f2 deleg'!J49+'f2 spec'!J49+'f2 inst nuoma'!J49+'f2 inst min atlyg'!J49+'f2 krep (2)'!J49+'f2 ES '!J49</f>
        <v>1500</v>
      </c>
      <c r="K49" s="263">
        <f ca="1">'f2 biud'!K49+'f2 biud v pav'!K49+'f2 krep'!K49+'f2 deleg'!K49+'f2 spec'!K49+'f2 inst nuoma'!K49+'f2 inst min atlyg'!K49+'f2 krep (2)'!K49+'f2 ES '!K49</f>
        <v>1500</v>
      </c>
      <c r="L49" s="263">
        <f ca="1">'f2 biud'!L49+'f2 biud v pav'!L49+'f2 krep'!L49+'f2 deleg'!L49+'f2 spec'!L49+'f2 inst nuoma'!L49+'f2 inst min atlyg'!L49+'f2 krep (2)'!L49+'f2 ES '!L49</f>
        <v>1499.23</v>
      </c>
      <c r="M49" s="3"/>
      <c r="N49" s="3"/>
      <c r="O49" s="3"/>
      <c r="P49" s="3"/>
      <c r="Q49" s="3"/>
    </row>
    <row r="50" spans="1:17" ht="10.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3">
        <f ca="1">'f2 biud'!I50+'f2 biud v pav'!I50+'f2 krep'!I50+'f2 deleg'!I50+'f2 spec'!I50+'f2 inst nuoma'!I50+'f2 inst min atlyg'!I50+'f2 krep (2)'!I50+'f2 ES '!I50</f>
        <v>100</v>
      </c>
      <c r="J50" s="263">
        <f ca="1">'f2 biud'!J50+'f2 biud v pav'!J50+'f2 krep'!J50+'f2 deleg'!J50+'f2 spec'!J50+'f2 inst nuoma'!J50+'f2 inst min atlyg'!J50+'f2 krep (2)'!J50+'f2 ES '!J50</f>
        <v>100</v>
      </c>
      <c r="K50" s="263">
        <f ca="1">'f2 biud'!K50+'f2 biud v pav'!K50+'f2 krep'!K50+'f2 deleg'!K50+'f2 spec'!K50+'f2 inst nuoma'!K50+'f2 inst min atlyg'!K50+'f2 krep (2)'!K50+'f2 ES '!K50</f>
        <v>46</v>
      </c>
      <c r="L50" s="263">
        <f ca="1">'f2 biud'!L50+'f2 biud v pav'!L50+'f2 krep'!L50+'f2 deleg'!L50+'f2 spec'!L50+'f2 inst nuoma'!L50+'f2 inst min atlyg'!L50+'f2 krep (2)'!L50+'f2 ES '!L50</f>
        <v>46</v>
      </c>
      <c r="M50" s="3"/>
      <c r="N50" s="3"/>
      <c r="O50" s="3"/>
      <c r="P50" s="3"/>
      <c r="Q50" s="3"/>
    </row>
    <row r="51" spans="1:17" ht="10.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3">
        <f ca="1">'f2 biud'!I51+'f2 biud v pav'!I51+'f2 krep'!I51+'f2 deleg'!I51+'f2 spec'!I51+'f2 inst nuoma'!I51+'f2 inst min atlyg'!I51+'f2 krep (2)'!I51+'f2 ES '!I51</f>
        <v>1100</v>
      </c>
      <c r="J51" s="263">
        <f ca="1">'f2 biud'!J51+'f2 biud v pav'!J51+'f2 krep'!J51+'f2 deleg'!J51+'f2 spec'!J51+'f2 inst nuoma'!J51+'f2 inst min atlyg'!J51+'f2 krep (2)'!J51+'f2 ES '!J51</f>
        <v>1200</v>
      </c>
      <c r="K51" s="263">
        <f ca="1">'f2 biud'!K51+'f2 biud v pav'!K51+'f2 krep'!K51+'f2 deleg'!K51+'f2 spec'!K51+'f2 inst nuoma'!K51+'f2 inst min atlyg'!K51+'f2 krep (2)'!K51+'f2 ES '!K51</f>
        <v>710.36</v>
      </c>
      <c r="L51" s="263">
        <f ca="1">'f2 biud'!L51+'f2 biud v pav'!L51+'f2 krep'!L51+'f2 deleg'!L51+'f2 spec'!L51+'f2 inst nuoma'!L51+'f2 inst min atlyg'!L51+'f2 krep (2)'!L51+'f2 ES '!L51</f>
        <v>710.36</v>
      </c>
      <c r="M51" s="3"/>
      <c r="N51" s="3"/>
      <c r="O51" s="3"/>
      <c r="P51" s="3"/>
      <c r="Q51" s="3"/>
    </row>
    <row r="52" spans="1:17" ht="10.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3">
        <f ca="1">'f2 biud'!I52+'f2 biud v pav'!I52+'f2 krep'!I52+'f2 deleg'!I52+'f2 spec'!I52+'f2 inst nuoma'!I52+'f2 inst min atlyg'!I52+'f2 krep (2)'!I52+'f2 ES '!I52</f>
        <v>400</v>
      </c>
      <c r="J52" s="263">
        <f ca="1">'f2 biud'!J52+'f2 biud v pav'!J52+'f2 krep'!J52+'f2 deleg'!J52+'f2 spec'!J52+'f2 inst nuoma'!J52+'f2 inst min atlyg'!J52+'f2 krep (2)'!J52+'f2 ES '!J52</f>
        <v>100</v>
      </c>
      <c r="K52" s="263">
        <f ca="1">'f2 biud'!K52+'f2 biud v pav'!K52+'f2 krep'!K52+'f2 deleg'!K52+'f2 spec'!K52+'f2 inst nuoma'!K52+'f2 inst min atlyg'!K52+'f2 krep (2)'!K52+'f2 ES '!K52</f>
        <v>4.29</v>
      </c>
      <c r="L52" s="263">
        <f ca="1">'f2 biud'!L52+'f2 biud v pav'!L52+'f2 krep'!L52+'f2 deleg'!L52+'f2 spec'!L52+'f2 inst nuoma'!L52+'f2 inst min atlyg'!L52+'f2 krep (2)'!L52+'f2 ES '!L52</f>
        <v>4.28</v>
      </c>
      <c r="M52" s="3"/>
      <c r="N52" s="3"/>
      <c r="O52" s="3"/>
      <c r="P52" s="3"/>
      <c r="Q52" s="3"/>
    </row>
    <row r="53" spans="1:17" ht="10.5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1"/>
      <c r="J53" s="246"/>
      <c r="K53" s="246"/>
      <c r="L53" s="246"/>
      <c r="M53" s="3"/>
      <c r="N53" s="3"/>
      <c r="O53" s="3"/>
      <c r="P53" s="3"/>
      <c r="Q53" s="3"/>
    </row>
    <row r="54" spans="1:17" ht="10.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1"/>
      <c r="J54" s="261"/>
      <c r="K54" s="261"/>
      <c r="L54" s="261"/>
      <c r="M54" s="3"/>
      <c r="N54" s="3"/>
      <c r="O54" s="3"/>
      <c r="P54" s="3"/>
      <c r="Q54" s="3"/>
    </row>
    <row r="55" spans="1:17" ht="10.5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2">
        <f ca="1">'f2 biud'!I55+'f2 biud v pav'!I55+'f2 krep'!I55+'f2 deleg'!I55+'f2 spec'!I55+'f2 inst nuoma'!I55+'f2 krep (2)'!I55</f>
        <v>0</v>
      </c>
      <c r="J55" s="262">
        <f ca="1">'f2 biud'!J55+'f2 biud v pav'!J55+'f2 krep'!J55+'f2 deleg'!J55+'f2 spec'!J55+'f2 inst nuoma'!J55+'f2 krep (2)'!J55</f>
        <v>0</v>
      </c>
      <c r="K55" s="262">
        <f ca="1">'f2 biud'!K55+'f2 biud v pav'!K55+'f2 krep'!K55+'f2 deleg'!K55+'f2 spec'!K55+'f2 inst nuoma'!K55+'f2 krep (2)'!K55</f>
        <v>0</v>
      </c>
      <c r="L55" s="262">
        <f ca="1">'f2 biud'!L55+'f2 biud v pav'!L55+'f2 krep'!L55+'f2 deleg'!L55+'f2 spec'!L55+'f2 inst nuoma'!L55+'f2 krep (2)'!L55</f>
        <v>0</v>
      </c>
      <c r="M55" s="3"/>
      <c r="N55" s="3"/>
      <c r="O55" s="3"/>
      <c r="P55" s="3"/>
      <c r="Q55" s="3"/>
    </row>
    <row r="56" spans="1:17" ht="10.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3">
        <f ca="1">'f2 biud'!I56+'f2 biud v pav'!I56+'f2 krep'!I56+'f2 deleg'!I56+'f2 spec'!I56+'f2 inst nuoma'!I56+'f2 inst min atlyg'!I56+'f2 krep (2)'!I56+'f2 ES '!I56</f>
        <v>200</v>
      </c>
      <c r="J56" s="263">
        <f ca="1">'f2 biud'!J56+'f2 biud v pav'!J56+'f2 krep'!J56+'f2 deleg'!J56+'f2 spec'!J56+'f2 inst nuoma'!J56+'f2 inst min atlyg'!J56+'f2 krep (2)'!J56+'f2 ES '!J56</f>
        <v>200</v>
      </c>
      <c r="K56" s="263">
        <f ca="1">'f2 biud'!K56+'f2 biud v pav'!K56+'f2 krep'!K56+'f2 deleg'!K56+'f2 spec'!K56+'f2 inst nuoma'!K56+'f2 inst min atlyg'!K56+'f2 krep (2)'!K56+'f2 ES '!K56</f>
        <v>84</v>
      </c>
      <c r="L56" s="263">
        <f ca="1">'f2 biud'!L56+'f2 biud v pav'!L56+'f2 krep'!L56+'f2 deleg'!L56+'f2 spec'!L56+'f2 inst nuoma'!L56+'f2 inst min atlyg'!L56+'f2 krep (2)'!L56+'f2 ES '!L56</f>
        <v>84</v>
      </c>
      <c r="M56" s="3"/>
      <c r="N56" s="3"/>
      <c r="O56" s="3"/>
      <c r="P56" s="3"/>
      <c r="Q56" s="3"/>
    </row>
    <row r="57" spans="1:17" ht="10.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1"/>
      <c r="J57" s="261"/>
      <c r="K57" s="261"/>
      <c r="L57" s="261"/>
      <c r="M57" s="3"/>
      <c r="N57" s="3"/>
      <c r="O57" s="3"/>
      <c r="P57" s="3"/>
      <c r="Q57" s="3"/>
    </row>
    <row r="58" spans="1:17" ht="10.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1"/>
      <c r="J58" s="261"/>
      <c r="K58" s="261"/>
      <c r="L58" s="261"/>
      <c r="M58" s="3"/>
      <c r="N58" s="3"/>
      <c r="O58" s="3"/>
      <c r="P58" s="3"/>
      <c r="Q58" s="3"/>
    </row>
    <row r="59" spans="1:17" ht="10.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3">
        <f ca="1">'f2 biud'!I59+'f2 biud v pav'!I59+'f2 krep'!I59+'f2 deleg'!I59+'f2 spec'!I59+'f2 inst nuoma'!I59+'f2 inst min atlyg'!I59+'f2 krep (2)'!I59+'f2 ES '!I59</f>
        <v>9000</v>
      </c>
      <c r="J59" s="263">
        <f ca="1">'f2 biud'!J59+'f2 biud v pav'!J59+'f2 krep'!J59+'f2 deleg'!J59+'f2 spec'!J59+'f2 inst nuoma'!J59+'f2 inst min atlyg'!J59+'f2 krep (2)'!J59+'f2 ES '!J59</f>
        <v>3500</v>
      </c>
      <c r="K59" s="263">
        <f ca="1">'f2 biud'!K59+'f2 biud v pav'!K59+'f2 krep'!K59+'f2 deleg'!K59+'f2 spec'!K59+'f2 inst nuoma'!K59+'f2 inst min atlyg'!K59+'f2 krep (2)'!K59+'f2 ES '!K59</f>
        <v>807.36</v>
      </c>
      <c r="L59" s="263">
        <f ca="1">'f2 biud'!L59+'f2 biud v pav'!L59+'f2 krep'!L59+'f2 deleg'!L59+'f2 spec'!L59+'f2 inst nuoma'!L59+'f2 inst min atlyg'!L59+'f2 krep (2)'!L59+'f2 ES '!L59</f>
        <v>806.9</v>
      </c>
      <c r="M59" s="3"/>
      <c r="N59" s="3"/>
      <c r="O59" s="3"/>
      <c r="P59" s="3"/>
      <c r="Q59" s="3"/>
    </row>
    <row r="60" spans="1:17" ht="10.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3">
        <f ca="1">'f2 biud'!I60+'f2 biud v pav'!I60+'f2 krep'!I60+'f2 deleg'!I60+'f2 spec'!I60+'f2 inst nuoma'!I60+'f2 inst min atlyg'!I60+'f2 krep (2)'!I60+'f2 ES '!I60</f>
        <v>3200</v>
      </c>
      <c r="J60" s="263">
        <f ca="1">'f2 biud'!J60+'f2 biud v pav'!J60+'f2 krep'!J60+'f2 deleg'!J60+'f2 spec'!J60+'f2 inst nuoma'!J60+'f2 inst min atlyg'!J60+'f2 krep (2)'!J60+'f2 ES '!J60</f>
        <v>1900</v>
      </c>
      <c r="K60" s="263">
        <f ca="1">'f2 biud'!K60+'f2 biud v pav'!K60+'f2 krep'!K60+'f2 deleg'!K60+'f2 spec'!K60+'f2 inst nuoma'!K60+'f2 inst min atlyg'!K60+'f2 krep (2)'!K60+'f2 ES '!K60</f>
        <v>1529.98</v>
      </c>
      <c r="L60" s="263">
        <f ca="1">'f2 biud'!L60+'f2 biud v pav'!L60+'f2 krep'!L60+'f2 deleg'!L60+'f2 spec'!L60+'f2 inst nuoma'!L60+'f2 inst min atlyg'!L60+'f2 krep (2)'!L60+'f2 ES '!L60</f>
        <v>1532.2199999999998</v>
      </c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.7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8.2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8.2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8.2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.75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.7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0.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11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10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11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10.5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12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10.5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.7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0.5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SUM(I86:I89)-I87</f>
        <v>0</v>
      </c>
      <c r="J85" s="128">
        <f>SUM(J86:J89)-J87</f>
        <v>0</v>
      </c>
      <c r="K85" s="128">
        <f>SUM(K86:K89)-K87</f>
        <v>0</v>
      </c>
      <c r="L85" s="129">
        <f>SUM(L86:L89)-L87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3" hidden="1" customHeight="1">
      <c r="A87" s="366">
        <v>1</v>
      </c>
      <c r="B87" s="404"/>
      <c r="C87" s="404"/>
      <c r="D87" s="404"/>
      <c r="E87" s="404"/>
      <c r="F87" s="405"/>
      <c r="G87" s="213">
        <v>2</v>
      </c>
      <c r="H87" s="214">
        <v>3</v>
      </c>
      <c r="I87" s="215">
        <v>4</v>
      </c>
      <c r="J87" s="216">
        <v>5</v>
      </c>
      <c r="K87" s="216">
        <v>6</v>
      </c>
      <c r="L87" s="217">
        <v>7</v>
      </c>
      <c r="M87" s="3"/>
      <c r="N87" s="3"/>
      <c r="O87" s="3"/>
      <c r="P87" s="3"/>
      <c r="Q87" s="3"/>
    </row>
    <row r="88" spans="1:17" ht="7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117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120"/>
      <c r="J89" s="117"/>
      <c r="K89" s="117"/>
      <c r="L89" s="117"/>
      <c r="M89" s="3"/>
      <c r="N89" s="3"/>
      <c r="O89" s="3"/>
      <c r="P89" s="3"/>
      <c r="Q89" s="3"/>
    </row>
    <row r="90" spans="1:17" ht="10.5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127">
        <f>SUM(I91+I96+I101)</f>
        <v>0</v>
      </c>
      <c r="J90" s="128">
        <f>SUM(J91+J96+J101)</f>
        <v>0</v>
      </c>
      <c r="K90" s="128">
        <f>SUM(K91+K96+K101)</f>
        <v>0</v>
      </c>
      <c r="L90" s="129">
        <f>SUM(L91+L96+L101)</f>
        <v>0</v>
      </c>
      <c r="M90" s="3"/>
      <c r="N90" s="3"/>
      <c r="O90" s="3"/>
      <c r="P90" s="3"/>
      <c r="Q90" s="3"/>
    </row>
    <row r="91" spans="1:17" ht="9.75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123">
        <f t="shared" ref="I91:L92" si="5">I92</f>
        <v>0</v>
      </c>
      <c r="J91" s="124">
        <f t="shared" si="5"/>
        <v>0</v>
      </c>
      <c r="K91" s="124">
        <f t="shared" si="5"/>
        <v>0</v>
      </c>
      <c r="L91" s="125">
        <f t="shared" si="5"/>
        <v>0</v>
      </c>
      <c r="M91" s="3"/>
      <c r="N91" s="3"/>
      <c r="O91" s="3"/>
      <c r="P91" s="3"/>
      <c r="Q91" s="3"/>
    </row>
    <row r="92" spans="1:17" ht="10.5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127">
        <f t="shared" si="5"/>
        <v>0</v>
      </c>
      <c r="J92" s="128">
        <f t="shared" si="5"/>
        <v>0</v>
      </c>
      <c r="K92" s="128">
        <f t="shared" si="5"/>
        <v>0</v>
      </c>
      <c r="L92" s="129">
        <f t="shared" si="5"/>
        <v>0</v>
      </c>
      <c r="M92" s="3"/>
      <c r="N92" s="3"/>
      <c r="O92" s="3"/>
      <c r="P92" s="3"/>
      <c r="Q92" s="3"/>
    </row>
    <row r="93" spans="1:17" ht="8.25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127">
        <f>SUM(I94:I95)</f>
        <v>0</v>
      </c>
      <c r="J93" s="128">
        <f>SUM(J94:J95)</f>
        <v>0</v>
      </c>
      <c r="K93" s="128">
        <f>SUM(K94:K95)</f>
        <v>0</v>
      </c>
      <c r="L93" s="129">
        <f>SUM(L94:L95)</f>
        <v>0</v>
      </c>
      <c r="M93" s="3"/>
      <c r="N93" s="3"/>
      <c r="O93" s="3"/>
      <c r="P93" s="3"/>
      <c r="Q93" s="3"/>
    </row>
    <row r="94" spans="1:17" ht="9.75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8.25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130"/>
      <c r="J95" s="121"/>
      <c r="K95" s="121"/>
      <c r="L95" s="121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127">
        <f t="shared" ref="I96:L97" si="6">I97</f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127">
        <f t="shared" si="6"/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0.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127">
        <f>SUM(I99:I100)</f>
        <v>0</v>
      </c>
      <c r="J98" s="128">
        <f>SUM(J99:J100)</f>
        <v>0</v>
      </c>
      <c r="K98" s="129">
        <f>SUM(K99:K100)</f>
        <v>0</v>
      </c>
      <c r="L98" s="127">
        <f>SUM(L99:L100)</f>
        <v>0</v>
      </c>
      <c r="M98" s="3"/>
      <c r="N98" s="3"/>
      <c r="O98" s="3"/>
      <c r="P98" s="3"/>
      <c r="Q98" s="3"/>
    </row>
    <row r="99" spans="1:17" ht="8.2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120"/>
      <c r="J99" s="117"/>
      <c r="K99" s="117"/>
      <c r="L99" s="117"/>
      <c r="M99" s="3"/>
      <c r="N99" s="3"/>
      <c r="O99" s="3"/>
      <c r="P99" s="3"/>
      <c r="Q99" s="3"/>
    </row>
    <row r="100" spans="1:17" ht="10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117"/>
      <c r="J100" s="117"/>
      <c r="K100" s="117"/>
      <c r="L100" s="117"/>
      <c r="M100" s="3"/>
      <c r="N100" s="3"/>
      <c r="O100" s="3"/>
      <c r="P100" s="3"/>
      <c r="Q100" s="3"/>
    </row>
    <row r="101" spans="1:17" ht="9.7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127">
        <f t="shared" ref="I101:L102" si="7">I102</f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.75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127">
        <f t="shared" si="7"/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2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148">
        <f>SUM(I104:I105)</f>
        <v>0</v>
      </c>
      <c r="J103" s="152">
        <f>SUM(J104:J105)</f>
        <v>0</v>
      </c>
      <c r="K103" s="153">
        <f>SUM(K104:K105)</f>
        <v>0</v>
      </c>
      <c r="L103" s="148">
        <f>SUM(L104:L105)</f>
        <v>0</v>
      </c>
      <c r="M103" s="3"/>
      <c r="N103" s="3"/>
      <c r="O103" s="3"/>
      <c r="P103" s="3"/>
      <c r="Q103" s="3"/>
    </row>
    <row r="104" spans="1:17" ht="9.7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10.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131"/>
      <c r="J105" s="117"/>
      <c r="K105" s="117"/>
      <c r="L105" s="117"/>
      <c r="M105" s="3"/>
      <c r="N105" s="3"/>
      <c r="O105" s="3"/>
      <c r="P105" s="3"/>
      <c r="Q105" s="3"/>
    </row>
    <row r="106" spans="1:17" ht="9.75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127">
        <f>SUM(I107+I112+I116+I120+I124)</f>
        <v>0</v>
      </c>
      <c r="J106" s="128">
        <f>SUM(J107+J112+J116+J120+J124)</f>
        <v>0</v>
      </c>
      <c r="K106" s="129">
        <f>SUM(K107+K112+K116+K120+K124)</f>
        <v>0</v>
      </c>
      <c r="L106" s="127">
        <f>SUM(L107+L112+L116+L120+L124)</f>
        <v>0</v>
      </c>
      <c r="M106" s="3"/>
      <c r="N106" s="3"/>
      <c r="O106" s="3"/>
      <c r="P106" s="3"/>
      <c r="Q106" s="3"/>
    </row>
    <row r="107" spans="1:17" ht="9.75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148">
        <f t="shared" ref="I107:L108" si="8">I108</f>
        <v>0</v>
      </c>
      <c r="J107" s="152">
        <f t="shared" si="8"/>
        <v>0</v>
      </c>
      <c r="K107" s="153">
        <f t="shared" si="8"/>
        <v>0</v>
      </c>
      <c r="L107" s="148">
        <f t="shared" si="8"/>
        <v>0</v>
      </c>
      <c r="M107" s="3"/>
      <c r="N107" s="3"/>
      <c r="O107" s="3"/>
      <c r="P107" s="3"/>
      <c r="Q107" s="3"/>
    </row>
    <row r="108" spans="1:17" ht="9.75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127">
        <f t="shared" si="8"/>
        <v>0</v>
      </c>
      <c r="J108" s="128">
        <f t="shared" si="8"/>
        <v>0</v>
      </c>
      <c r="K108" s="129">
        <f t="shared" si="8"/>
        <v>0</v>
      </c>
      <c r="L108" s="127">
        <f t="shared" si="8"/>
        <v>0</v>
      </c>
      <c r="M108" s="3"/>
      <c r="N108" s="3"/>
      <c r="O108" s="3"/>
      <c r="P108" s="3"/>
      <c r="Q108" s="3"/>
    </row>
    <row r="109" spans="1:17" ht="9.75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127">
        <f>SUM(I110:I111)</f>
        <v>0</v>
      </c>
      <c r="J109" s="128">
        <f>SUM(J110:J111)</f>
        <v>0</v>
      </c>
      <c r="K109" s="129">
        <f>SUM(K110:K111)</f>
        <v>0</v>
      </c>
      <c r="L109" s="127">
        <f>SUM(L110:L111)</f>
        <v>0</v>
      </c>
      <c r="M109" s="3"/>
      <c r="N109" s="3"/>
      <c r="O109" s="3"/>
      <c r="P109" s="3"/>
      <c r="Q109" s="3"/>
    </row>
    <row r="110" spans="1:17" ht="9.75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120"/>
      <c r="J110" s="117"/>
      <c r="K110" s="117"/>
      <c r="L110" s="117"/>
      <c r="M110" s="3"/>
      <c r="N110" s="3"/>
      <c r="O110" s="3"/>
      <c r="P110" s="3"/>
      <c r="Q110" s="3"/>
    </row>
    <row r="111" spans="1:17" ht="9.75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114"/>
      <c r="J111" s="114"/>
      <c r="K111" s="114"/>
      <c r="L111" s="114"/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127">
        <f t="shared" ref="I112:L114" si="9">I113</f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127">
        <f t="shared" si="9"/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8.25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154">
        <f t="shared" si="9"/>
        <v>0</v>
      </c>
      <c r="J114" s="155">
        <f t="shared" si="9"/>
        <v>0</v>
      </c>
      <c r="K114" s="156">
        <f t="shared" si="9"/>
        <v>0</v>
      </c>
      <c r="L114" s="154">
        <f t="shared" si="9"/>
        <v>0</v>
      </c>
      <c r="M114" s="3"/>
      <c r="N114" s="3"/>
      <c r="O114" s="3"/>
      <c r="P114" s="3"/>
      <c r="Q114" s="3"/>
    </row>
    <row r="115" spans="1:17" ht="9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117"/>
      <c r="J115" s="117"/>
      <c r="K115" s="117"/>
      <c r="L115" s="117"/>
      <c r="M115" s="3"/>
      <c r="N115" s="3"/>
      <c r="O115" s="3"/>
      <c r="P115" s="3"/>
      <c r="Q115" s="3"/>
    </row>
    <row r="116" spans="1:17" ht="10.5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123">
        <f t="shared" ref="I116:L118" si="10">I117</f>
        <v>0</v>
      </c>
      <c r="J116" s="124">
        <f t="shared" si="10"/>
        <v>0</v>
      </c>
      <c r="K116" s="125">
        <f t="shared" si="10"/>
        <v>0</v>
      </c>
      <c r="L116" s="123">
        <f t="shared" si="10"/>
        <v>0</v>
      </c>
      <c r="M116" s="3"/>
      <c r="N116" s="3"/>
      <c r="O116" s="3"/>
      <c r="P116" s="3"/>
      <c r="Q116" s="3"/>
    </row>
    <row r="117" spans="1:17" ht="9.75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.75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11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120"/>
      <c r="J119" s="117"/>
      <c r="K119" s="117"/>
      <c r="L119" s="117"/>
      <c r="M119" s="3"/>
      <c r="N119" s="3"/>
      <c r="O119" s="3"/>
      <c r="P119" s="3"/>
      <c r="Q119" s="3"/>
    </row>
    <row r="120" spans="1:17" ht="11.25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123">
        <f t="shared" ref="I120:L122" si="11">I121</f>
        <v>0</v>
      </c>
      <c r="J120" s="124">
        <f t="shared" si="11"/>
        <v>0</v>
      </c>
      <c r="K120" s="125">
        <f t="shared" si="11"/>
        <v>0</v>
      </c>
      <c r="L120" s="123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.75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7.5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120"/>
      <c r="J123" s="117"/>
      <c r="K123" s="117"/>
      <c r="L123" s="117"/>
      <c r="M123" s="3"/>
      <c r="N123" s="3"/>
      <c r="O123" s="3"/>
      <c r="P123" s="3"/>
      <c r="Q123" s="3"/>
    </row>
    <row r="124" spans="1:17" ht="9.75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149">
        <f t="shared" ref="I124:L126" si="12">I125</f>
        <v>0</v>
      </c>
      <c r="J124" s="150">
        <f t="shared" si="12"/>
        <v>0</v>
      </c>
      <c r="K124" s="151">
        <f t="shared" si="12"/>
        <v>0</v>
      </c>
      <c r="L124" s="149">
        <f t="shared" si="12"/>
        <v>0</v>
      </c>
      <c r="M124" s="3"/>
      <c r="N124" s="3"/>
      <c r="O124" s="3"/>
      <c r="P124" s="3"/>
      <c r="Q124" s="3"/>
    </row>
    <row r="125" spans="1:17" ht="7.5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9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120"/>
      <c r="J127" s="117"/>
      <c r="K127" s="117"/>
      <c r="L127" s="117"/>
      <c r="M127" s="3"/>
      <c r="N127" s="3"/>
      <c r="O127" s="3"/>
      <c r="P127" s="3"/>
      <c r="Q127" s="3"/>
    </row>
    <row r="128" spans="1:17" ht="2.25" hidden="1" customHeight="1">
      <c r="A128" s="358">
        <v>1</v>
      </c>
      <c r="B128" s="359"/>
      <c r="C128" s="359"/>
      <c r="D128" s="359"/>
      <c r="E128" s="359"/>
      <c r="F128" s="360"/>
      <c r="G128" s="218">
        <v>2</v>
      </c>
      <c r="H128" s="218">
        <v>3</v>
      </c>
      <c r="I128" s="217">
        <v>4</v>
      </c>
      <c r="J128" s="216">
        <v>5</v>
      </c>
      <c r="K128" s="217">
        <v>6</v>
      </c>
      <c r="L128" s="215">
        <v>7</v>
      </c>
      <c r="M128" s="3"/>
      <c r="N128" s="3"/>
      <c r="O128" s="3"/>
      <c r="P128" s="3"/>
      <c r="Q128" s="3"/>
    </row>
    <row r="129" spans="1:17" ht="11.25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129">
        <f>SUM(I130+I135+I140)</f>
        <v>1300</v>
      </c>
      <c r="J129" s="128">
        <f>SUM(J130+J135+J140)</f>
        <v>1000</v>
      </c>
      <c r="K129" s="250">
        <f>SUM(K130+K135+K140)</f>
        <v>666.26</v>
      </c>
      <c r="L129" s="248">
        <f>SUM(L130+L135+L140)</f>
        <v>665.26</v>
      </c>
      <c r="M129" s="3"/>
      <c r="N129" s="3"/>
      <c r="O129" s="3"/>
      <c r="P129" s="3"/>
      <c r="Q129" s="3"/>
    </row>
    <row r="130" spans="1:17" ht="8.25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129">
        <f t="shared" ref="I130:L131" si="13">I131</f>
        <v>0</v>
      </c>
      <c r="J130" s="128">
        <f t="shared" si="13"/>
        <v>0</v>
      </c>
      <c r="K130" s="129">
        <f t="shared" si="13"/>
        <v>0</v>
      </c>
      <c r="L130" s="127">
        <f t="shared" si="13"/>
        <v>0</v>
      </c>
      <c r="M130" s="3"/>
      <c r="N130" s="3"/>
      <c r="O130" s="3"/>
      <c r="P130" s="3"/>
      <c r="Q130" s="3"/>
    </row>
    <row r="131" spans="1:17" ht="9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129">
        <f t="shared" si="13"/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9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129">
        <f>SUM(I133:I134)</f>
        <v>0</v>
      </c>
      <c r="J132" s="128">
        <f>SUM(J133:J134)</f>
        <v>0</v>
      </c>
      <c r="K132" s="129">
        <f>SUM(K133:K134)</f>
        <v>0</v>
      </c>
      <c r="L132" s="127">
        <f>SUM(L133:L134)</f>
        <v>0</v>
      </c>
      <c r="M132" s="3"/>
      <c r="N132" s="3"/>
      <c r="O132" s="3"/>
      <c r="P132" s="3"/>
      <c r="Q132" s="3"/>
    </row>
    <row r="133" spans="1:17" ht="7.5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115"/>
      <c r="J133" s="115"/>
      <c r="K133" s="115"/>
      <c r="L133" s="115"/>
      <c r="M133" s="3"/>
      <c r="N133" s="3"/>
      <c r="O133" s="3"/>
      <c r="P133" s="3"/>
      <c r="Q133" s="3"/>
    </row>
    <row r="134" spans="1:17" ht="9.75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133"/>
      <c r="J134" s="116"/>
      <c r="K134" s="116"/>
      <c r="L134" s="116"/>
      <c r="M134" s="3"/>
      <c r="N134" s="3"/>
      <c r="O134" s="3"/>
      <c r="P134" s="3"/>
      <c r="Q134" s="3"/>
    </row>
    <row r="135" spans="1:17" ht="13.5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227" t="s">
        <v>47</v>
      </c>
      <c r="H135" s="197">
        <v>104</v>
      </c>
      <c r="I135" s="257">
        <f t="shared" ref="I135:L136" si="14">I136</f>
        <v>1300</v>
      </c>
      <c r="J135" s="265">
        <f t="shared" si="14"/>
        <v>1000</v>
      </c>
      <c r="K135" s="257">
        <f t="shared" si="14"/>
        <v>666.26</v>
      </c>
      <c r="L135" s="247">
        <f t="shared" si="14"/>
        <v>665.26</v>
      </c>
      <c r="M135" s="3"/>
      <c r="N135" s="3"/>
      <c r="O135" s="3"/>
      <c r="P135" s="3"/>
      <c r="Q135" s="3"/>
    </row>
    <row r="136" spans="1:17" ht="12.75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58" t="s">
        <v>47</v>
      </c>
      <c r="H136" s="197">
        <v>105</v>
      </c>
      <c r="I136" s="250">
        <f t="shared" si="14"/>
        <v>1300</v>
      </c>
      <c r="J136" s="266">
        <f t="shared" si="14"/>
        <v>1000</v>
      </c>
      <c r="K136" s="250">
        <f t="shared" si="14"/>
        <v>666.26</v>
      </c>
      <c r="L136" s="248">
        <f t="shared" si="14"/>
        <v>665.26</v>
      </c>
      <c r="M136" s="3"/>
      <c r="N136" s="3"/>
      <c r="O136" s="3"/>
      <c r="P136" s="3"/>
      <c r="Q136" s="3"/>
    </row>
    <row r="137" spans="1:17" ht="17.25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58" t="s">
        <v>47</v>
      </c>
      <c r="H137" s="197">
        <v>106</v>
      </c>
      <c r="I137" s="250">
        <f>SUM(I138:I139)</f>
        <v>1300</v>
      </c>
      <c r="J137" s="266">
        <f>SUM(J138:J139)</f>
        <v>1000</v>
      </c>
      <c r="K137" s="250">
        <f>SUM(K138:K139)</f>
        <v>666.26</v>
      </c>
      <c r="L137" s="248">
        <f>SUM(L138:L139)</f>
        <v>665.26</v>
      </c>
      <c r="M137" s="3"/>
      <c r="N137" s="3"/>
      <c r="O137" s="3"/>
      <c r="P137" s="3"/>
      <c r="Q137" s="3"/>
    </row>
    <row r="138" spans="1:17" ht="9.75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263">
        <f ca="1">'f2 biud'!I136+'f2 biud v pav'!I136+'f2 krep'!I136+'f2 deleg'!I136+'f2 spec'!I138+'f2 inst nuoma'!I136+'f2 inst min atlyg'!I136+'f2 krep (2)'!I136+'f2 ES '!I136</f>
        <v>1300</v>
      </c>
      <c r="J138" s="263">
        <f ca="1">'f2 biud'!J136+'f2 biud v pav'!J136+'f2 krep'!J136+'f2 deleg'!J136+'f2 spec'!J138+'f2 inst nuoma'!J136+'f2 inst min atlyg'!J136+'f2 krep (2)'!J136+'f2 ES '!J136</f>
        <v>1000</v>
      </c>
      <c r="K138" s="263">
        <f ca="1">'f2 biud'!K136+'f2 biud v pav'!K136+'f2 krep'!K136+'f2 deleg'!K136+'f2 spec'!K138+'f2 inst nuoma'!K136+'f2 inst min atlyg'!K136+'f2 krep (2)'!K136+'f2 ES '!K136</f>
        <v>666.26</v>
      </c>
      <c r="L138" s="263">
        <f ca="1">'f2 biud'!L136+'f2 biud v pav'!L136+'f2 krep'!L136+'f2 deleg'!L136+'f2 spec'!L138+'f2 inst nuoma'!L136+'f2 inst min atlyg'!L136+'f2 krep (2)'!L136+'f2 ES '!L136</f>
        <v>665.26</v>
      </c>
      <c r="M138" s="3"/>
      <c r="N138" s="3"/>
      <c r="O138" s="3"/>
      <c r="P138" s="3"/>
      <c r="Q138" s="3"/>
    </row>
    <row r="139" spans="1:17" ht="9.7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116"/>
      <c r="J139" s="116"/>
      <c r="K139" s="116"/>
      <c r="L139" s="116"/>
      <c r="M139" s="3"/>
      <c r="N139" s="3"/>
      <c r="O139" s="3"/>
      <c r="P139" s="3"/>
      <c r="Q139" s="3"/>
    </row>
    <row r="140" spans="1:17" ht="6.75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129">
        <f t="shared" ref="I140:L141" si="15">I141</f>
        <v>0</v>
      </c>
      <c r="J140" s="128">
        <f t="shared" si="15"/>
        <v>0</v>
      </c>
      <c r="K140" s="129">
        <f t="shared" si="15"/>
        <v>0</v>
      </c>
      <c r="L140" s="127">
        <f t="shared" si="15"/>
        <v>0</v>
      </c>
      <c r="M140" s="3"/>
      <c r="N140" s="3"/>
      <c r="O140" s="3"/>
      <c r="P140" s="3"/>
      <c r="Q140" s="3"/>
    </row>
    <row r="141" spans="1:17" ht="8.25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151">
        <f t="shared" si="15"/>
        <v>0</v>
      </c>
      <c r="J141" s="150">
        <f t="shared" si="15"/>
        <v>0</v>
      </c>
      <c r="K141" s="151">
        <f t="shared" si="15"/>
        <v>0</v>
      </c>
      <c r="L141" s="149">
        <f t="shared" si="15"/>
        <v>0</v>
      </c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  <c r="Q142" s="3"/>
    </row>
    <row r="143" spans="1:17" ht="8.25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114">
        <f ca="1">'f2 biud'!I141+'f2 biud v pav'!I141+'f2 krep'!I141+'f2 deleg'!I141+'f2 spec'!I143+'f2 inst nuoma'!I141</f>
        <v>0</v>
      </c>
      <c r="J143" s="114">
        <f ca="1">'f2 biud'!J141+'f2 biud v pav'!J141+'f2 krep'!J141+'f2 deleg'!J141+'f2 spec'!J143+'f2 inst nuoma'!J141</f>
        <v>0</v>
      </c>
      <c r="K143" s="114">
        <f ca="1">'f2 biud'!K141+'f2 biud v pav'!K141+'f2 krep'!K141+'f2 deleg'!K141+'f2 spec'!K143+'f2 inst nuoma'!K141</f>
        <v>0</v>
      </c>
      <c r="L143" s="114">
        <f ca="1">'f2 biud'!L141+'f2 biud v pav'!L141+'f2 krep'!L141+'f2 deleg'!L141+'f2 spec'!L143+'f2 inst nuoma'!L141</f>
        <v>0</v>
      </c>
      <c r="M143" s="3"/>
      <c r="N143" s="3"/>
      <c r="O143" s="3"/>
      <c r="P143" s="3"/>
      <c r="Q143" s="3"/>
    </row>
    <row r="144" spans="1:17" ht="9.75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116"/>
      <c r="J144" s="117"/>
      <c r="K144" s="117"/>
      <c r="L144" s="117"/>
      <c r="M144" s="3"/>
      <c r="N144" s="3"/>
      <c r="O144" s="3"/>
      <c r="P144" s="3"/>
      <c r="Q144" s="3"/>
    </row>
    <row r="145" spans="1:17" ht="10.5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125">
        <f>I146</f>
        <v>0</v>
      </c>
      <c r="J145" s="124">
        <f>J146</f>
        <v>0</v>
      </c>
      <c r="K145" s="125">
        <f>K146</f>
        <v>0</v>
      </c>
      <c r="L145" s="123">
        <f>L146</f>
        <v>0</v>
      </c>
      <c r="M145" s="3"/>
      <c r="N145" s="3"/>
      <c r="O145" s="3"/>
      <c r="P145" s="3"/>
      <c r="Q145" s="3"/>
    </row>
    <row r="146" spans="1:17" ht="9.75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125">
        <f>I147+I151</f>
        <v>0</v>
      </c>
      <c r="J146" s="124">
        <f>J147+J151</f>
        <v>0</v>
      </c>
      <c r="K146" s="125">
        <f>K147+K151</f>
        <v>0</v>
      </c>
      <c r="L146" s="123">
        <f>L147+L151</f>
        <v>0</v>
      </c>
      <c r="M146" s="3"/>
      <c r="N146" s="3"/>
      <c r="O146" s="3"/>
      <c r="P146" s="3"/>
      <c r="Q146" s="3"/>
    </row>
    <row r="147" spans="1:17" ht="9.75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129">
        <f>I148</f>
        <v>0</v>
      </c>
      <c r="J147" s="128">
        <f>J148</f>
        <v>0</v>
      </c>
      <c r="K147" s="129">
        <f>K148</f>
        <v>0</v>
      </c>
      <c r="L147" s="127">
        <f>L148</f>
        <v>0</v>
      </c>
      <c r="M147" s="3"/>
      <c r="N147" s="3"/>
      <c r="O147" s="3"/>
      <c r="P147" s="3"/>
      <c r="Q147" s="3"/>
    </row>
    <row r="148" spans="1:17" ht="11.25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125">
        <f>SUM(I149:I150)</f>
        <v>0</v>
      </c>
      <c r="J148" s="124">
        <f>SUM(J149:J150)</f>
        <v>0</v>
      </c>
      <c r="K148" s="125">
        <f>SUM(K149:K150)</f>
        <v>0</v>
      </c>
      <c r="L148" s="123">
        <f>SUM(L149:L150)</f>
        <v>0</v>
      </c>
      <c r="M148" s="3"/>
      <c r="N148" s="3"/>
      <c r="O148" s="3"/>
      <c r="P148" s="3"/>
      <c r="Q148" s="3"/>
    </row>
    <row r="149" spans="1:17" ht="11.25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116"/>
      <c r="J149" s="116"/>
      <c r="K149" s="116"/>
      <c r="L149" s="116"/>
      <c r="M149" s="3"/>
      <c r="N149" s="3"/>
      <c r="O149" s="3"/>
      <c r="P149" s="3"/>
      <c r="Q149" s="3"/>
    </row>
    <row r="150" spans="1:17" ht="9.75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135"/>
      <c r="J150" s="122"/>
      <c r="K150" s="122"/>
      <c r="L150" s="122"/>
      <c r="M150" s="3"/>
      <c r="N150" s="3"/>
      <c r="O150" s="3"/>
      <c r="P150" s="3"/>
      <c r="Q150" s="3"/>
    </row>
    <row r="151" spans="1:17" ht="9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129">
        <f t="shared" ref="I151:L152" si="16">I152</f>
        <v>0</v>
      </c>
      <c r="J151" s="128">
        <f t="shared" si="16"/>
        <v>0</v>
      </c>
      <c r="K151" s="129">
        <f t="shared" si="16"/>
        <v>0</v>
      </c>
      <c r="L151" s="127">
        <f t="shared" si="16"/>
        <v>0</v>
      </c>
      <c r="M151" s="3"/>
      <c r="N151" s="3"/>
      <c r="O151" s="3"/>
      <c r="P151" s="3"/>
      <c r="Q151" s="3"/>
    </row>
    <row r="152" spans="1:17" ht="10.5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129">
        <f t="shared" si="16"/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t="11.25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136"/>
      <c r="J153" s="117"/>
      <c r="K153" s="117"/>
      <c r="L153" s="117"/>
      <c r="M153" s="3"/>
      <c r="N153" s="3"/>
      <c r="O153" s="3"/>
      <c r="P153" s="3"/>
      <c r="Q153" s="3"/>
    </row>
    <row r="154" spans="1:17" ht="11.25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129">
        <f>I155+I159</f>
        <v>0</v>
      </c>
      <c r="J154" s="128">
        <f>J155+J159</f>
        <v>0</v>
      </c>
      <c r="K154" s="129">
        <f>K155+K159</f>
        <v>0</v>
      </c>
      <c r="L154" s="127">
        <f>L155+L159</f>
        <v>0</v>
      </c>
      <c r="M154" s="3"/>
      <c r="N154" s="3"/>
      <c r="O154" s="3"/>
      <c r="P154" s="3"/>
      <c r="Q154" s="3"/>
    </row>
    <row r="155" spans="1:17" s="11" customFormat="1" ht="10.5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129">
        <f t="shared" ref="I155:L157" si="17">I156</f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61"/>
      <c r="N155" s="61"/>
      <c r="O155" s="61"/>
      <c r="P155" s="61"/>
      <c r="Q155" s="61"/>
    </row>
    <row r="156" spans="1:17" ht="10.5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125">
        <f t="shared" si="17"/>
        <v>0</v>
      </c>
      <c r="J156" s="124">
        <f t="shared" si="17"/>
        <v>0</v>
      </c>
      <c r="K156" s="125">
        <f t="shared" si="17"/>
        <v>0</v>
      </c>
      <c r="L156" s="123">
        <f t="shared" si="17"/>
        <v>0</v>
      </c>
      <c r="M156" s="3"/>
      <c r="N156" s="3"/>
      <c r="O156" s="3"/>
      <c r="P156" s="3"/>
      <c r="Q156" s="3"/>
    </row>
    <row r="157" spans="1:17" ht="9.75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129">
        <f t="shared" si="17"/>
        <v>0</v>
      </c>
      <c r="J157" s="128">
        <f t="shared" si="17"/>
        <v>0</v>
      </c>
      <c r="K157" s="129">
        <f t="shared" si="17"/>
        <v>0</v>
      </c>
      <c r="L157" s="127">
        <f t="shared" si="17"/>
        <v>0</v>
      </c>
      <c r="M157" s="3"/>
      <c r="N157" s="3"/>
      <c r="O157" s="3"/>
      <c r="P157" s="3"/>
      <c r="Q157" s="3"/>
    </row>
    <row r="158" spans="1:17" ht="11.25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134"/>
      <c r="J158" s="115"/>
      <c r="K158" s="115"/>
      <c r="L158" s="115"/>
      <c r="M158" s="3"/>
      <c r="N158" s="3"/>
      <c r="O158" s="3"/>
      <c r="P158" s="3"/>
      <c r="Q158" s="3"/>
    </row>
    <row r="159" spans="1:17" ht="10.5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129">
        <f>SUM(I160+I165)</f>
        <v>0</v>
      </c>
      <c r="J159" s="128">
        <f>SUM(J160+J165)</f>
        <v>0</v>
      </c>
      <c r="K159" s="129">
        <f>SUM(K160+K165)</f>
        <v>0</v>
      </c>
      <c r="L159" s="127">
        <f>SUM(L160+L165)</f>
        <v>0</v>
      </c>
      <c r="M159" s="3"/>
      <c r="N159" s="3"/>
      <c r="O159" s="3"/>
      <c r="P159" s="3"/>
      <c r="Q159" s="3"/>
    </row>
    <row r="160" spans="1:17" ht="11.25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125">
        <f>I161</f>
        <v>0</v>
      </c>
      <c r="J160" s="124">
        <f>J161</f>
        <v>0</v>
      </c>
      <c r="K160" s="125">
        <f>K161</f>
        <v>0</v>
      </c>
      <c r="L160" s="123">
        <f>L161</f>
        <v>0</v>
      </c>
      <c r="M160" s="3"/>
      <c r="N160" s="3"/>
      <c r="O160" s="3"/>
      <c r="P160" s="3"/>
      <c r="Q160" s="3"/>
    </row>
    <row r="161" spans="1:17" ht="10.5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129">
        <f>SUM(I162:I164)</f>
        <v>0</v>
      </c>
      <c r="J161" s="128">
        <f>SUM(J162:J164)</f>
        <v>0</v>
      </c>
      <c r="K161" s="129">
        <f>SUM(K162:K164)</f>
        <v>0</v>
      </c>
      <c r="L161" s="127">
        <f>SUM(L162:L164)</f>
        <v>0</v>
      </c>
      <c r="M161" s="3"/>
      <c r="N161" s="3"/>
      <c r="O161" s="3"/>
      <c r="P161" s="3"/>
      <c r="Q161" s="3"/>
    </row>
    <row r="162" spans="1:17" ht="9.75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135"/>
      <c r="J162" s="126"/>
      <c r="K162" s="126"/>
      <c r="L162" s="126"/>
      <c r="M162" s="3"/>
      <c r="N162" s="3"/>
      <c r="O162" s="3"/>
      <c r="P162" s="3"/>
      <c r="Q162" s="3"/>
    </row>
    <row r="163" spans="1:17" ht="9.75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116"/>
      <c r="J163" s="131"/>
      <c r="K163" s="131"/>
      <c r="L163" s="131"/>
      <c r="M163" s="3"/>
      <c r="N163" s="3"/>
      <c r="O163" s="3"/>
      <c r="P163" s="3"/>
      <c r="Q163" s="3"/>
    </row>
    <row r="164" spans="1:17" ht="9.7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133"/>
      <c r="J164" s="116"/>
      <c r="K164" s="116"/>
      <c r="L164" s="116"/>
      <c r="M164" s="3"/>
      <c r="N164" s="3"/>
      <c r="O164" s="3"/>
      <c r="P164" s="3"/>
      <c r="Q164" s="3"/>
    </row>
    <row r="165" spans="1:17" ht="9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129">
        <f>I166</f>
        <v>0</v>
      </c>
      <c r="J165" s="128">
        <f>J166</f>
        <v>0</v>
      </c>
      <c r="K165" s="129">
        <f>K166</f>
        <v>0</v>
      </c>
      <c r="L165" s="127">
        <f>L166</f>
        <v>0</v>
      </c>
      <c r="M165" s="3"/>
      <c r="N165" s="3"/>
      <c r="O165" s="3"/>
      <c r="P165" s="3"/>
      <c r="Q165" s="3"/>
    </row>
    <row r="166" spans="1:17" ht="8.25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125">
        <f>SUM(I167:I170)-I168</f>
        <v>0</v>
      </c>
      <c r="J166" s="124">
        <f>SUM(J167:J170)-J168</f>
        <v>0</v>
      </c>
      <c r="K166" s="125">
        <f>SUM(K167:K170)-K168</f>
        <v>0</v>
      </c>
      <c r="L166" s="123">
        <f>SUM(L167:L170)-L168</f>
        <v>0</v>
      </c>
      <c r="M166" s="3"/>
      <c r="N166" s="3"/>
      <c r="O166" s="3"/>
      <c r="P166" s="3"/>
      <c r="Q166" s="3"/>
    </row>
    <row r="167" spans="1:17" ht="10.5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133"/>
      <c r="J167" s="126"/>
      <c r="K167" s="126"/>
      <c r="L167" s="126"/>
      <c r="M167" s="3"/>
      <c r="N167" s="3"/>
      <c r="O167" s="3"/>
      <c r="P167" s="3"/>
      <c r="Q167" s="3"/>
    </row>
    <row r="168" spans="1:17" ht="2.25" hidden="1" customHeight="1">
      <c r="A168" s="361">
        <v>1</v>
      </c>
      <c r="B168" s="359"/>
      <c r="C168" s="359"/>
      <c r="D168" s="359"/>
      <c r="E168" s="359"/>
      <c r="F168" s="360"/>
      <c r="G168" s="207">
        <v>2</v>
      </c>
      <c r="H168" s="207">
        <v>3</v>
      </c>
      <c r="I168" s="208">
        <v>4</v>
      </c>
      <c r="J168" s="219">
        <v>5</v>
      </c>
      <c r="K168" s="219">
        <v>6</v>
      </c>
      <c r="L168" s="219">
        <v>7</v>
      </c>
      <c r="M168" s="3"/>
      <c r="N168" s="3"/>
      <c r="O168" s="3"/>
      <c r="P168" s="3"/>
      <c r="Q168" s="3"/>
    </row>
    <row r="169" spans="1:17" ht="9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126"/>
      <c r="J169" s="117"/>
      <c r="K169" s="117"/>
      <c r="L169" s="117"/>
      <c r="M169" s="3"/>
      <c r="N169" s="3"/>
      <c r="O169" s="3"/>
      <c r="P169" s="3"/>
      <c r="Q169" s="3"/>
    </row>
    <row r="170" spans="1:17" ht="10.5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131"/>
      <c r="J170" s="131"/>
      <c r="K170" s="131"/>
      <c r="L170" s="131"/>
      <c r="M170" s="3"/>
      <c r="N170" s="3"/>
      <c r="O170" s="3"/>
      <c r="P170" s="3"/>
      <c r="Q170" s="3"/>
    </row>
    <row r="171" spans="1:17" ht="12.75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110">
        <f>SUM(I172+I225+I286)</f>
        <v>600</v>
      </c>
      <c r="J171" s="138">
        <f>SUM(J172+J225+J286)</f>
        <v>0</v>
      </c>
      <c r="K171" s="252">
        <f>SUM(K172+K225+K286)</f>
        <v>0</v>
      </c>
      <c r="L171" s="253">
        <f>SUM(L172+L225+L286)</f>
        <v>0</v>
      </c>
      <c r="M171" s="3"/>
      <c r="N171" s="3"/>
      <c r="O171" s="3"/>
      <c r="P171" s="3"/>
      <c r="Q171" s="3"/>
    </row>
    <row r="172" spans="1:17" ht="17.25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127">
        <f>SUM(I173+I195+I203+I215+I219)</f>
        <v>600</v>
      </c>
      <c r="J172" s="123">
        <f>SUM(J173+J195+J203+J215+J219)</f>
        <v>0</v>
      </c>
      <c r="K172" s="264">
        <f>SUM(K173+K195+K203+K215+K219)</f>
        <v>0</v>
      </c>
      <c r="L172" s="264">
        <f>SUM(L173+L195+L203+L215+L219)</f>
        <v>0</v>
      </c>
      <c r="M172" s="3"/>
      <c r="N172" s="3"/>
      <c r="O172" s="3"/>
      <c r="P172" s="3"/>
      <c r="Q172" s="3"/>
    </row>
    <row r="173" spans="1:17" ht="14.25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123">
        <f>SUM(I174+I177+I182+I187+I192)</f>
        <v>600</v>
      </c>
      <c r="J173" s="128">
        <f>SUM(J174+J177+J182+J187+J192)</f>
        <v>0</v>
      </c>
      <c r="K173" s="250">
        <f>SUM(K174+K177+K182+K187+K192)</f>
        <v>0</v>
      </c>
      <c r="L173" s="248">
        <f>SUM(L174+L177+L182+L187+L192)</f>
        <v>0</v>
      </c>
      <c r="M173" s="3"/>
      <c r="N173" s="3"/>
      <c r="O173" s="3"/>
      <c r="P173" s="3"/>
      <c r="Q173" s="3"/>
    </row>
    <row r="174" spans="1:17" ht="7.5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127">
        <f t="shared" ref="I174:L175" si="18">I175</f>
        <v>0</v>
      </c>
      <c r="J174" s="124">
        <f t="shared" si="18"/>
        <v>0</v>
      </c>
      <c r="K174" s="125">
        <f t="shared" si="18"/>
        <v>0</v>
      </c>
      <c r="L174" s="123">
        <f t="shared" si="18"/>
        <v>0</v>
      </c>
      <c r="M174" s="3"/>
      <c r="N174" s="3"/>
      <c r="O174" s="3"/>
      <c r="P174" s="3"/>
      <c r="Q174" s="3"/>
    </row>
    <row r="175" spans="1:17" ht="9.75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123">
        <f t="shared" si="18"/>
        <v>0</v>
      </c>
      <c r="J175" s="127">
        <f t="shared" si="18"/>
        <v>0</v>
      </c>
      <c r="K175" s="127">
        <f t="shared" si="18"/>
        <v>0</v>
      </c>
      <c r="L175" s="127">
        <f t="shared" si="18"/>
        <v>0</v>
      </c>
      <c r="M175" s="3"/>
      <c r="N175" s="3"/>
      <c r="O175" s="3"/>
      <c r="P175" s="3"/>
      <c r="Q175" s="3"/>
    </row>
    <row r="176" spans="1:17" ht="11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120"/>
      <c r="J176" s="117"/>
      <c r="K176" s="117"/>
      <c r="L176" s="117"/>
      <c r="M176" s="3"/>
      <c r="N176" s="3"/>
      <c r="O176" s="3"/>
      <c r="P176" s="3"/>
      <c r="Q176" s="3"/>
    </row>
    <row r="177" spans="1:17" ht="9.75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123">
        <f>I178</f>
        <v>0</v>
      </c>
      <c r="J177" s="124">
        <f>J178</f>
        <v>0</v>
      </c>
      <c r="K177" s="125">
        <f>K178</f>
        <v>0</v>
      </c>
      <c r="L177" s="123">
        <f>L178</f>
        <v>0</v>
      </c>
      <c r="M177" s="3"/>
      <c r="N177" s="3"/>
      <c r="O177" s="3"/>
      <c r="P177" s="3"/>
      <c r="Q177" s="3"/>
    </row>
    <row r="178" spans="1:17" ht="10.5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127">
        <f>SUM(I179:I181)</f>
        <v>0</v>
      </c>
      <c r="J178" s="128">
        <f>SUM(J179:J181)</f>
        <v>0</v>
      </c>
      <c r="K178" s="129">
        <f>SUM(K179:K181)</f>
        <v>0</v>
      </c>
      <c r="L178" s="127">
        <f>SUM(L179:L181)</f>
        <v>0</v>
      </c>
      <c r="M178" s="3"/>
      <c r="N178" s="3"/>
      <c r="O178" s="3"/>
      <c r="P178" s="3"/>
      <c r="Q178" s="3"/>
    </row>
    <row r="179" spans="1:17" ht="9.75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126"/>
      <c r="J179" s="114"/>
      <c r="K179" s="114"/>
      <c r="L179" s="132"/>
      <c r="M179" s="3"/>
      <c r="N179" s="3"/>
      <c r="O179" s="3"/>
      <c r="P179" s="3"/>
      <c r="Q179" s="3"/>
    </row>
    <row r="180" spans="1:17" ht="11.25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120"/>
      <c r="J180" s="117"/>
      <c r="K180" s="117"/>
      <c r="L180" s="117"/>
      <c r="M180" s="3"/>
      <c r="N180" s="3"/>
      <c r="O180" s="3"/>
      <c r="P180" s="3"/>
      <c r="Q180" s="3"/>
    </row>
    <row r="181" spans="1:17" ht="9.75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126"/>
      <c r="J181" s="114"/>
      <c r="K181" s="114"/>
      <c r="L181" s="132"/>
      <c r="M181" s="3"/>
      <c r="N181" s="3"/>
      <c r="O181" s="3"/>
      <c r="P181" s="3"/>
      <c r="Q181" s="3"/>
    </row>
    <row r="182" spans="1:17" ht="9.75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127">
        <f>I183</f>
        <v>600</v>
      </c>
      <c r="J182" s="128">
        <f>J183</f>
        <v>0</v>
      </c>
      <c r="K182" s="129">
        <f>K183</f>
        <v>0</v>
      </c>
      <c r="L182" s="127">
        <f>L183</f>
        <v>0</v>
      </c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127">
        <f>SUM(I184:I186)</f>
        <v>600</v>
      </c>
      <c r="J183" s="127">
        <f>SUM(J184:J186)</f>
        <v>0</v>
      </c>
      <c r="K183" s="127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1.2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114">
        <f ca="1">'f2 biud'!I181+'f2 biud v pav'!I181+'f2 krep'!I181+'f2 deleg'!I181+'f2 spec'!I184+'f2 inst nuoma'!I181</f>
        <v>0</v>
      </c>
      <c r="J184" s="114">
        <f ca="1">'f2 biud'!J181+'f2 biud v pav'!J181+'f2 krep'!J181+'f2 deleg'!J181+'f2 spec'!J184+'f2 inst nuoma'!J181</f>
        <v>0</v>
      </c>
      <c r="K184" s="114">
        <f ca="1">'f2 biud'!K181+'f2 biud v pav'!K181+'f2 krep'!K181+'f2 deleg'!K181+'f2 spec'!K184+'f2 inst nuoma'!K181</f>
        <v>0</v>
      </c>
      <c r="L184" s="114">
        <f ca="1">'f2 biud'!L181+'f2 biud v pav'!L181+'f2 krep'!L181+'f2 deleg'!L181+'f2 spec'!L184+'f2 inst nuoma'!L181</f>
        <v>0</v>
      </c>
      <c r="M184" s="3"/>
      <c r="N184" s="3"/>
      <c r="O184" s="3"/>
      <c r="P184" s="3"/>
      <c r="Q184" s="3"/>
    </row>
    <row r="185" spans="1:17" ht="11.2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258">
        <f ca="1">'f2 biud'!I182+'f2 biud v pav'!I182+'f2 krep'!I182+'f2 deleg'!I182+'f2 spec'!I185+'f2 inst nuoma'!I182+'f2 inst min atlyg'!I182+'f2 krep (2)'!I182+'f2 ES '!I182</f>
        <v>600</v>
      </c>
      <c r="J185" s="258">
        <f ca="1">'f2 biud'!J182+'f2 biud v pav'!J182+'f2 krep'!J182+'f2 deleg'!J182+'f2 spec'!J185+'f2 inst nuoma'!J182+'f2 inst min atlyg'!J182+'f2 krep (2)'!J182+'f2 ES '!J182</f>
        <v>0</v>
      </c>
      <c r="K185" s="258">
        <f ca="1">'f2 biud'!K182+'f2 biud v pav'!K182+'f2 krep'!K182+'f2 deleg'!K182+'f2 spec'!K185+'f2 inst nuoma'!K182+'f2 inst min atlyg'!K182+'f2 krep (2)'!K182+'f2 ES '!K182</f>
        <v>0</v>
      </c>
      <c r="L185" s="258">
        <f ca="1">'f2 biud'!L182+'f2 biud v pav'!L182+'f2 krep'!L182+'f2 deleg'!L182+'f2 spec'!L185+'f2 inst nuoma'!L182+'f2 inst min atlyg'!L182+'f2 krep (2)'!L182+'f2 ES '!L182</f>
        <v>0</v>
      </c>
      <c r="M185" s="3"/>
      <c r="N185" s="3"/>
      <c r="O185" s="3"/>
      <c r="P185" s="3"/>
      <c r="Q185" s="3"/>
    </row>
    <row r="186" spans="1:17" ht="11.2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0.5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127">
        <f>I188</f>
        <v>0</v>
      </c>
      <c r="J187" s="152">
        <f>J188</f>
        <v>0</v>
      </c>
      <c r="K187" s="153">
        <f>K188</f>
        <v>0</v>
      </c>
      <c r="L187" s="148">
        <f>L188</f>
        <v>0</v>
      </c>
      <c r="M187" s="3"/>
      <c r="N187" s="3"/>
      <c r="O187" s="3"/>
      <c r="P187" s="3"/>
      <c r="Q187" s="3"/>
    </row>
    <row r="188" spans="1:17" ht="11.25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123">
        <f>SUM(I189:I191)</f>
        <v>0</v>
      </c>
      <c r="J188" s="128">
        <f>SUM(J189:J191)</f>
        <v>0</v>
      </c>
      <c r="K188" s="129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0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0.5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126"/>
      <c r="J190" s="114"/>
      <c r="K190" s="114"/>
      <c r="L190" s="117"/>
      <c r="M190" s="3"/>
      <c r="N190" s="3"/>
      <c r="O190" s="3"/>
      <c r="P190" s="3"/>
      <c r="Q190" s="3"/>
    </row>
    <row r="191" spans="1:17" ht="12.75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131"/>
      <c r="J191" s="132"/>
      <c r="K191" s="132"/>
      <c r="L191" s="132"/>
      <c r="M191" s="3"/>
      <c r="N191" s="3"/>
      <c r="O191" s="3"/>
      <c r="P191" s="3"/>
      <c r="Q191" s="3"/>
    </row>
    <row r="192" spans="1:17" ht="10.5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127">
        <f t="shared" ref="I192:L193" si="19">I193</f>
        <v>0</v>
      </c>
      <c r="J192" s="128">
        <f t="shared" si="19"/>
        <v>0</v>
      </c>
      <c r="K192" s="129">
        <f t="shared" si="19"/>
        <v>0</v>
      </c>
      <c r="L192" s="127">
        <f t="shared" si="19"/>
        <v>0</v>
      </c>
      <c r="M192" s="3"/>
      <c r="N192" s="3"/>
      <c r="O192" s="3"/>
      <c r="P192" s="3"/>
      <c r="Q192" s="3"/>
    </row>
    <row r="193" spans="1:17" ht="11.25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129">
        <f t="shared" si="19"/>
        <v>0</v>
      </c>
      <c r="J193" s="129">
        <f t="shared" si="19"/>
        <v>0</v>
      </c>
      <c r="K193" s="129">
        <f t="shared" si="19"/>
        <v>0</v>
      </c>
      <c r="L193" s="129">
        <f t="shared" si="19"/>
        <v>0</v>
      </c>
      <c r="M193" s="3"/>
      <c r="N193" s="3"/>
      <c r="O193" s="3"/>
      <c r="P193" s="3"/>
      <c r="Q193" s="3"/>
    </row>
    <row r="194" spans="1:17" ht="11.25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114"/>
      <c r="J194" s="117"/>
      <c r="K194" s="117"/>
      <c r="L194" s="117"/>
      <c r="M194" s="3"/>
      <c r="N194" s="3"/>
      <c r="O194" s="3"/>
      <c r="P194" s="3"/>
      <c r="Q194" s="3"/>
    </row>
    <row r="195" spans="1:17" ht="6.75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127">
        <f t="shared" ref="I195:L196" si="20">I196</f>
        <v>0</v>
      </c>
      <c r="J195" s="152">
        <f t="shared" si="20"/>
        <v>0</v>
      </c>
      <c r="K195" s="153">
        <f t="shared" si="20"/>
        <v>0</v>
      </c>
      <c r="L195" s="148">
        <f t="shared" si="20"/>
        <v>0</v>
      </c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123">
        <f t="shared" si="20"/>
        <v>0</v>
      </c>
      <c r="J196" s="128">
        <f t="shared" si="20"/>
        <v>0</v>
      </c>
      <c r="K196" s="129">
        <f t="shared" si="20"/>
        <v>0</v>
      </c>
      <c r="L196" s="127">
        <f t="shared" si="20"/>
        <v>0</v>
      </c>
      <c r="M196" s="3"/>
      <c r="N196" s="3"/>
      <c r="O196" s="3"/>
      <c r="P196" s="3"/>
      <c r="Q196" s="3"/>
    </row>
    <row r="197" spans="1:17" ht="9.75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127">
        <f>SUM(I198:I202)</f>
        <v>0</v>
      </c>
      <c r="J197" s="124">
        <f>SUM(J198:J202)</f>
        <v>0</v>
      </c>
      <c r="K197" s="125">
        <f>SUM(K198:K202)</f>
        <v>0</v>
      </c>
      <c r="L197" s="123">
        <f>SUM(L198:L202)</f>
        <v>0</v>
      </c>
      <c r="M197" s="3"/>
      <c r="N197" s="3"/>
      <c r="O197" s="3"/>
      <c r="P197" s="3"/>
      <c r="Q197" s="3"/>
    </row>
    <row r="198" spans="1:17" ht="10.5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114"/>
      <c r="J198" s="117"/>
      <c r="K198" s="117"/>
      <c r="L198" s="132"/>
      <c r="M198" s="3"/>
      <c r="N198" s="3"/>
      <c r="O198" s="3"/>
      <c r="P198" s="3"/>
      <c r="Q198" s="3"/>
    </row>
    <row r="199" spans="1:17" ht="10.5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117"/>
      <c r="J199" s="117"/>
      <c r="K199" s="117"/>
      <c r="L199" s="117"/>
      <c r="M199" s="3"/>
      <c r="N199" s="3"/>
      <c r="O199" s="3"/>
      <c r="P199" s="3"/>
      <c r="Q199" s="3"/>
    </row>
    <row r="200" spans="1:17" ht="8.25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1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2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117"/>
      <c r="J202" s="117"/>
      <c r="K202" s="117"/>
      <c r="L202" s="132"/>
      <c r="M202" s="3"/>
      <c r="N202" s="3"/>
      <c r="O202" s="3"/>
      <c r="P202" s="3"/>
      <c r="Q202" s="3"/>
    </row>
    <row r="203" spans="1:17" ht="9.75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127">
        <f>SUM(I204+I208)</f>
        <v>0</v>
      </c>
      <c r="J203" s="128">
        <f>SUM(J204+J208)</f>
        <v>0</v>
      </c>
      <c r="K203" s="129">
        <f>SUM(K204+K208)</f>
        <v>0</v>
      </c>
      <c r="L203" s="127">
        <f>SUM(L204+L208)</f>
        <v>0</v>
      </c>
      <c r="M203" s="3"/>
      <c r="N203" s="3"/>
      <c r="O203" s="3"/>
      <c r="P203" s="3"/>
      <c r="Q203" s="3"/>
    </row>
    <row r="204" spans="1:17" ht="8.25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123">
        <f>I205</f>
        <v>0</v>
      </c>
      <c r="J204" s="124">
        <f>J205</f>
        <v>0</v>
      </c>
      <c r="K204" s="125">
        <f>K205</f>
        <v>0</v>
      </c>
      <c r="L204" s="123">
        <f>L205</f>
        <v>0</v>
      </c>
      <c r="M204" s="3"/>
      <c r="N204" s="3"/>
      <c r="O204" s="3"/>
      <c r="P204" s="3"/>
      <c r="Q204" s="3"/>
    </row>
    <row r="205" spans="1:17" ht="9.75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127">
        <f>I207</f>
        <v>0</v>
      </c>
      <c r="J205" s="128">
        <f>J207</f>
        <v>0</v>
      </c>
      <c r="K205" s="129">
        <f>K207</f>
        <v>0</v>
      </c>
      <c r="L205" s="127">
        <f>L207</f>
        <v>0</v>
      </c>
      <c r="M205" s="3"/>
      <c r="N205" s="3"/>
      <c r="O205" s="3"/>
      <c r="P205" s="3"/>
      <c r="Q205" s="3"/>
    </row>
    <row r="206" spans="1:17" ht="1.5" hidden="1" customHeight="1">
      <c r="A206" s="358">
        <v>1</v>
      </c>
      <c r="B206" s="359"/>
      <c r="C206" s="359"/>
      <c r="D206" s="359"/>
      <c r="E206" s="359"/>
      <c r="F206" s="360"/>
      <c r="G206" s="216">
        <v>2</v>
      </c>
      <c r="H206" s="217">
        <v>3</v>
      </c>
      <c r="I206" s="209">
        <v>4</v>
      </c>
      <c r="J206" s="207">
        <v>5</v>
      </c>
      <c r="K206" s="208">
        <v>6</v>
      </c>
      <c r="L206" s="209">
        <v>7</v>
      </c>
      <c r="M206" s="3"/>
      <c r="N206" s="3"/>
      <c r="O206" s="3"/>
      <c r="P206" s="3"/>
      <c r="Q206" s="3"/>
    </row>
    <row r="207" spans="1:17" ht="9.75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132"/>
      <c r="J207" s="132"/>
      <c r="K207" s="132"/>
      <c r="L207" s="132"/>
      <c r="M207" s="3"/>
      <c r="N207" s="3"/>
      <c r="O207" s="3"/>
      <c r="P207" s="3"/>
      <c r="Q207" s="3"/>
    </row>
    <row r="208" spans="1:17" ht="7.5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127">
        <f>I209</f>
        <v>0</v>
      </c>
      <c r="J208" s="128">
        <f>J209</f>
        <v>0</v>
      </c>
      <c r="K208" s="129">
        <f>K209</f>
        <v>0</v>
      </c>
      <c r="L208" s="127">
        <f>L209</f>
        <v>0</v>
      </c>
      <c r="M208" s="3"/>
      <c r="N208" s="3"/>
      <c r="O208" s="3"/>
      <c r="P208" s="3"/>
      <c r="Q208" s="3"/>
    </row>
    <row r="209" spans="1:17" ht="10.5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123">
        <f>SUM(I210:I214)</f>
        <v>0</v>
      </c>
      <c r="J209" s="123">
        <f>SUM(J210:J214)</f>
        <v>0</v>
      </c>
      <c r="K209" s="123">
        <f>SUM(K210:K214)</f>
        <v>0</v>
      </c>
      <c r="L209" s="123">
        <f>SUM(L210:L214)</f>
        <v>0</v>
      </c>
      <c r="M209" s="3"/>
      <c r="N209" s="3"/>
      <c r="O209" s="3"/>
      <c r="P209" s="3"/>
      <c r="Q209" s="3"/>
    </row>
    <row r="210" spans="1:17" ht="10.5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117"/>
      <c r="J210" s="117"/>
      <c r="K210" s="117"/>
      <c r="L210" s="132"/>
      <c r="M210" s="3"/>
      <c r="N210" s="3"/>
      <c r="O210" s="3"/>
      <c r="P210" s="3"/>
      <c r="Q210" s="3"/>
    </row>
    <row r="211" spans="1:17" ht="10.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11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2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1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0.5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123">
        <f t="shared" ref="I215:L217" si="21">I216</f>
        <v>0</v>
      </c>
      <c r="J215" s="124">
        <f t="shared" si="21"/>
        <v>0</v>
      </c>
      <c r="K215" s="125">
        <f t="shared" si="21"/>
        <v>0</v>
      </c>
      <c r="L215" s="125">
        <f t="shared" si="21"/>
        <v>0</v>
      </c>
      <c r="M215" s="3"/>
      <c r="N215" s="3"/>
      <c r="O215" s="3"/>
      <c r="P215" s="3"/>
      <c r="Q215" s="3"/>
    </row>
    <row r="216" spans="1:17" ht="9.75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149">
        <f t="shared" si="21"/>
        <v>0</v>
      </c>
      <c r="J216" s="150">
        <f t="shared" si="21"/>
        <v>0</v>
      </c>
      <c r="K216" s="151">
        <f t="shared" si="21"/>
        <v>0</v>
      </c>
      <c r="L216" s="151">
        <f t="shared" si="21"/>
        <v>0</v>
      </c>
      <c r="M216" s="3"/>
      <c r="N216" s="3"/>
      <c r="O216" s="3"/>
      <c r="P216" s="3"/>
      <c r="Q216" s="3"/>
    </row>
    <row r="217" spans="1:17" ht="9.75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127">
        <f t="shared" si="21"/>
        <v>0</v>
      </c>
      <c r="J217" s="128">
        <f t="shared" si="21"/>
        <v>0</v>
      </c>
      <c r="K217" s="129">
        <f t="shared" si="21"/>
        <v>0</v>
      </c>
      <c r="L217" s="129">
        <f t="shared" si="21"/>
        <v>0</v>
      </c>
      <c r="M217" s="3"/>
      <c r="N217" s="3"/>
      <c r="O217" s="3"/>
      <c r="P217" s="3"/>
      <c r="Q217" s="3"/>
    </row>
    <row r="218" spans="1:17" ht="11.25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162">
        <f t="shared" ref="I219:L220" si="22">I220</f>
        <v>0</v>
      </c>
      <c r="J219" s="162">
        <f t="shared" si="22"/>
        <v>0</v>
      </c>
      <c r="K219" s="162">
        <f t="shared" si="22"/>
        <v>0</v>
      </c>
      <c r="L219" s="162">
        <f t="shared" si="22"/>
        <v>0</v>
      </c>
      <c r="M219" s="3"/>
      <c r="N219" s="3"/>
      <c r="O219" s="3"/>
      <c r="P219" s="3"/>
      <c r="Q219" s="3"/>
    </row>
    <row r="220" spans="1:17" ht="9.75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162">
        <f t="shared" si="22"/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9.75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162">
        <f>SUM(I222:I224)</f>
        <v>0</v>
      </c>
      <c r="J221" s="162">
        <f>SUM(J222:J224)</f>
        <v>0</v>
      </c>
      <c r="K221" s="162">
        <f>SUM(K222:K224)</f>
        <v>0</v>
      </c>
      <c r="L221" s="162">
        <f>SUM(L222:L224)</f>
        <v>0</v>
      </c>
      <c r="M221" s="3"/>
      <c r="N221" s="3"/>
      <c r="O221" s="3"/>
      <c r="P221" s="3"/>
      <c r="Q221" s="3"/>
    </row>
    <row r="222" spans="1:17" ht="9.7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8.2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9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s="13" customFormat="1" ht="9.75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127">
        <f>SUM(I226+I256)</f>
        <v>0</v>
      </c>
      <c r="J225" s="128">
        <f>SUM(J226+J256)</f>
        <v>0</v>
      </c>
      <c r="K225" s="129">
        <f>SUM(K226+K256)</f>
        <v>0</v>
      </c>
      <c r="L225" s="129">
        <f>SUM(L226+L256)</f>
        <v>0</v>
      </c>
      <c r="M225" s="108"/>
      <c r="N225" s="108"/>
      <c r="O225" s="108"/>
      <c r="P225" s="108"/>
      <c r="Q225" s="108"/>
    </row>
    <row r="226" spans="1:17" ht="10.5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149">
        <f>SUM(I227+I233+I237+I241+I246+I249+I252)</f>
        <v>0</v>
      </c>
      <c r="J226" s="150">
        <f>SUM(J227+J233+J237+J241+J246+J249+J252)</f>
        <v>0</v>
      </c>
      <c r="K226" s="151">
        <f>SUM(K227+K233+K237+K241+K246+K249+K252)</f>
        <v>0</v>
      </c>
      <c r="L226" s="151">
        <f>SUM(L227+L233+L237+L241+L246+L249+L252)</f>
        <v>0</v>
      </c>
      <c r="M226" s="3"/>
      <c r="N226" s="3"/>
      <c r="O226" s="3"/>
      <c r="P226" s="3"/>
      <c r="Q226" s="3"/>
    </row>
    <row r="227" spans="1:17" ht="9.75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127">
        <f>I228</f>
        <v>0</v>
      </c>
      <c r="J227" s="128">
        <f>J228</f>
        <v>0</v>
      </c>
      <c r="K227" s="129">
        <f>K228</f>
        <v>0</v>
      </c>
      <c r="L227" s="129">
        <f>L228</f>
        <v>0</v>
      </c>
      <c r="M227" s="3"/>
      <c r="N227" s="3"/>
      <c r="O227" s="3"/>
      <c r="P227" s="3"/>
      <c r="Q227" s="3"/>
    </row>
    <row r="228" spans="1:17" ht="8.25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127">
        <f>SUM(I229:I232)</f>
        <v>0</v>
      </c>
      <c r="J228" s="128">
        <f>SUM(J229:J232)</f>
        <v>0</v>
      </c>
      <c r="K228" s="129">
        <f>SUM(K229:K232)</f>
        <v>0</v>
      </c>
      <c r="L228" s="129">
        <f>SUM(L229:L232)</f>
        <v>0</v>
      </c>
      <c r="M228" s="3"/>
      <c r="N228" s="3"/>
      <c r="O228" s="3"/>
      <c r="P228" s="3"/>
      <c r="Q228" s="3"/>
    </row>
    <row r="229" spans="1:17" ht="8.25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117"/>
      <c r="J229" s="117"/>
      <c r="K229" s="117"/>
      <c r="L229" s="132"/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117"/>
      <c r="J230" s="117"/>
      <c r="K230" s="117"/>
      <c r="L230" s="117"/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117"/>
      <c r="J231" s="117"/>
      <c r="K231" s="117"/>
      <c r="L231" s="116"/>
      <c r="M231" s="3"/>
      <c r="N231" s="3"/>
      <c r="O231" s="3"/>
      <c r="P231" s="3"/>
      <c r="Q231" s="3"/>
    </row>
    <row r="232" spans="1:17" ht="7.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117"/>
      <c r="J232" s="116"/>
      <c r="K232" s="117"/>
      <c r="L232" s="132"/>
      <c r="M232" s="3"/>
      <c r="N232" s="3"/>
      <c r="O232" s="3"/>
      <c r="P232" s="3"/>
      <c r="Q232" s="3"/>
    </row>
    <row r="233" spans="1:17" ht="9.75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127">
        <f>I234</f>
        <v>0</v>
      </c>
      <c r="J233" s="128">
        <f>J234</f>
        <v>0</v>
      </c>
      <c r="K233" s="129">
        <f>K234</f>
        <v>0</v>
      </c>
      <c r="L233" s="129">
        <f>L234</f>
        <v>0</v>
      </c>
      <c r="M233" s="3"/>
      <c r="N233" s="3"/>
      <c r="O233" s="3"/>
      <c r="P233" s="3"/>
      <c r="Q233" s="3"/>
    </row>
    <row r="234" spans="1:17" ht="9.75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127">
        <f>SUM(I235:I236)</f>
        <v>0</v>
      </c>
      <c r="J234" s="128">
        <f>SUM(J235:J236)</f>
        <v>0</v>
      </c>
      <c r="K234" s="129">
        <f>SUM(K235:K236)</f>
        <v>0</v>
      </c>
      <c r="L234" s="129">
        <f>SUM(L235:L236)</f>
        <v>0</v>
      </c>
      <c r="M234" s="3"/>
      <c r="N234" s="3"/>
      <c r="O234" s="3"/>
      <c r="P234" s="3"/>
      <c r="Q234" s="3"/>
    </row>
    <row r="235" spans="1:17" ht="11.25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9.75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123">
        <f>I238</f>
        <v>0</v>
      </c>
      <c r="J237" s="124">
        <f>J238</f>
        <v>0</v>
      </c>
      <c r="K237" s="125">
        <f>K238</f>
        <v>0</v>
      </c>
      <c r="L237" s="125">
        <f>L238</f>
        <v>0</v>
      </c>
      <c r="M237" s="3"/>
      <c r="N237" s="3"/>
      <c r="O237" s="3"/>
      <c r="P237" s="3"/>
      <c r="Q237" s="3"/>
    </row>
    <row r="238" spans="1:17" ht="9.75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127">
        <f>I239+I240</f>
        <v>0</v>
      </c>
      <c r="J238" s="127">
        <f>J239+J240</f>
        <v>0</v>
      </c>
      <c r="K238" s="127">
        <f>K239+K240</f>
        <v>0</v>
      </c>
      <c r="L238" s="127">
        <f>L239+L240</f>
        <v>0</v>
      </c>
      <c r="M238" s="3"/>
      <c r="N238" s="3"/>
      <c r="O238" s="3"/>
      <c r="P238" s="3"/>
      <c r="Q238" s="3"/>
    </row>
    <row r="239" spans="1:17" ht="11.2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7.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132"/>
      <c r="J240" s="122"/>
      <c r="K240" s="132"/>
      <c r="L240" s="132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127">
        <f>I242</f>
        <v>0</v>
      </c>
      <c r="J241" s="129">
        <f>J242</f>
        <v>0</v>
      </c>
      <c r="K241" s="127">
        <f>K242</f>
        <v>0</v>
      </c>
      <c r="L241" s="129">
        <f>L242</f>
        <v>0</v>
      </c>
      <c r="M241" s="3"/>
      <c r="N241" s="3"/>
      <c r="O241" s="3"/>
      <c r="P241" s="3"/>
      <c r="Q241" s="3"/>
    </row>
    <row r="242" spans="1:17" ht="8.25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123">
        <f>SUM(I243:I244)</f>
        <v>0</v>
      </c>
      <c r="J242" s="124">
        <f>SUM(J243:J244)</f>
        <v>0</v>
      </c>
      <c r="K242" s="125">
        <f>SUM(K243:K244)</f>
        <v>0</v>
      </c>
      <c r="L242" s="125">
        <f>SUM(L243:L244)</f>
        <v>0</v>
      </c>
      <c r="M242" s="3"/>
      <c r="N242" s="3"/>
      <c r="O242" s="3"/>
      <c r="P242" s="3"/>
      <c r="Q242" s="3"/>
    </row>
    <row r="243" spans="1:17" ht="9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.25" hidden="1" customHeight="1">
      <c r="A245" s="358">
        <v>1</v>
      </c>
      <c r="B245" s="359"/>
      <c r="C245" s="359"/>
      <c r="D245" s="359"/>
      <c r="E245" s="359"/>
      <c r="F245" s="360"/>
      <c r="G245" s="220">
        <v>2</v>
      </c>
      <c r="H245" s="217">
        <v>3</v>
      </c>
      <c r="I245" s="215">
        <v>4</v>
      </c>
      <c r="J245" s="216">
        <v>5</v>
      </c>
      <c r="K245" s="217">
        <v>6</v>
      </c>
      <c r="L245" s="217">
        <v>7</v>
      </c>
      <c r="M245" s="3"/>
      <c r="N245" s="3"/>
      <c r="O245" s="3"/>
      <c r="P245" s="3"/>
      <c r="Q245" s="3"/>
    </row>
    <row r="246" spans="1:17" ht="9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127">
        <f t="shared" ref="I246:L247" si="23">I247</f>
        <v>0</v>
      </c>
      <c r="J246" s="128">
        <f t="shared" si="23"/>
        <v>0</v>
      </c>
      <c r="K246" s="129">
        <f t="shared" si="23"/>
        <v>0</v>
      </c>
      <c r="L246" s="129">
        <f t="shared" si="23"/>
        <v>0</v>
      </c>
      <c r="N246" s="3"/>
      <c r="O246" s="3"/>
      <c r="P246" s="3"/>
      <c r="Q246" s="3"/>
    </row>
    <row r="247" spans="1:17" ht="9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129">
        <f t="shared" si="23"/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M247" s="3"/>
      <c r="N247" s="3"/>
      <c r="O247" s="3"/>
      <c r="P247" s="3"/>
      <c r="Q247" s="3"/>
    </row>
    <row r="248" spans="1:17" ht="9.75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132"/>
      <c r="J248" s="132"/>
      <c r="K248" s="132"/>
      <c r="L248" s="132"/>
      <c r="M248" s="3"/>
      <c r="N248" s="3"/>
      <c r="O248" s="3"/>
      <c r="P248" s="3"/>
      <c r="Q248" s="3"/>
    </row>
    <row r="249" spans="1:17" ht="9.75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127">
        <f t="shared" ref="I249:L250" si="24">I250</f>
        <v>0</v>
      </c>
      <c r="J249" s="128">
        <f t="shared" si="24"/>
        <v>0</v>
      </c>
      <c r="K249" s="129">
        <f t="shared" si="24"/>
        <v>0</v>
      </c>
      <c r="L249" s="129">
        <f t="shared" si="24"/>
        <v>0</v>
      </c>
      <c r="M249" s="3"/>
      <c r="N249" s="3"/>
      <c r="O249" s="3"/>
      <c r="P249" s="3"/>
      <c r="Q249" s="3"/>
    </row>
    <row r="250" spans="1:17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127">
        <f t="shared" si="24"/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t="11.25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132"/>
      <c r="J251" s="132"/>
      <c r="K251" s="132"/>
      <c r="L251" s="132"/>
      <c r="M251" s="3"/>
      <c r="N251" s="3"/>
      <c r="O251" s="3"/>
      <c r="P251" s="3"/>
      <c r="Q251" s="3"/>
    </row>
    <row r="252" spans="1:17" ht="9.75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9.75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127">
        <f>I254+I255</f>
        <v>0</v>
      </c>
      <c r="J253" s="127">
        <f>J254+J255</f>
        <v>0</v>
      </c>
      <c r="K253" s="127">
        <f>K254+K255</f>
        <v>0</v>
      </c>
      <c r="L253" s="127">
        <f>L254+L255</f>
        <v>0</v>
      </c>
      <c r="M253" s="3"/>
      <c r="N253" s="3"/>
      <c r="O253" s="3"/>
      <c r="P253" s="3"/>
      <c r="Q253" s="3"/>
    </row>
    <row r="254" spans="1:17" ht="8.25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 ht="10.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127">
        <f>SUM(I257+I263+I267+I271+I275+I278+I281)</f>
        <v>0</v>
      </c>
      <c r="J256" s="128">
        <f>SUM(J257+J263+J267+J271+J275+J278+J281)</f>
        <v>0</v>
      </c>
      <c r="K256" s="129">
        <f>SUM(K257+K263+K267+K271+K275+K278+K281)</f>
        <v>0</v>
      </c>
      <c r="L256" s="127">
        <f>SUM(L257+L263+L267+L271+L275+L278+L281)</f>
        <v>0</v>
      </c>
      <c r="M256" s="3"/>
      <c r="N256" s="3"/>
      <c r="O256" s="3"/>
      <c r="P256" s="3"/>
      <c r="Q256" s="3"/>
    </row>
    <row r="257" spans="1:17" ht="10.5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127">
        <f>I258</f>
        <v>0</v>
      </c>
      <c r="J257" s="128">
        <f>J258</f>
        <v>0</v>
      </c>
      <c r="K257" s="129">
        <f>K258</f>
        <v>0</v>
      </c>
      <c r="L257" s="127">
        <f>L258</f>
        <v>0</v>
      </c>
      <c r="M257" s="3"/>
      <c r="N257" s="3"/>
      <c r="O257" s="3"/>
      <c r="P257" s="3"/>
      <c r="Q257" s="3"/>
    </row>
    <row r="258" spans="1:17" ht="10.5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127">
        <f>SUM(I259:I262)</f>
        <v>0</v>
      </c>
      <c r="J258" s="127">
        <f>SUM(J259:J262)</f>
        <v>0</v>
      </c>
      <c r="K258" s="127">
        <f>SUM(K259:K262)</f>
        <v>0</v>
      </c>
      <c r="L258" s="127">
        <f>SUM(L259:L262)</f>
        <v>0</v>
      </c>
      <c r="M258" s="3"/>
      <c r="N258" s="3"/>
      <c r="O258" s="3"/>
      <c r="P258" s="3"/>
      <c r="Q258" s="3"/>
    </row>
    <row r="259" spans="1:17" ht="10.5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117"/>
      <c r="J259" s="117"/>
      <c r="K259" s="117"/>
      <c r="L259" s="117"/>
      <c r="M259" s="3"/>
      <c r="N259" s="3"/>
      <c r="O259" s="3"/>
      <c r="P259" s="3"/>
      <c r="Q259" s="3"/>
    </row>
    <row r="260" spans="1:17" ht="11.25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0.5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117"/>
      <c r="J262" s="116"/>
      <c r="K262" s="117"/>
      <c r="L262" s="117"/>
      <c r="M262" s="3"/>
      <c r="N262" s="3"/>
      <c r="O262" s="3"/>
      <c r="P262" s="3"/>
      <c r="Q262" s="3"/>
    </row>
    <row r="263" spans="1:17" ht="8.25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127">
        <f>I264</f>
        <v>0</v>
      </c>
      <c r="J263" s="129">
        <f>J264</f>
        <v>0</v>
      </c>
      <c r="K263" s="127">
        <f>K264</f>
        <v>0</v>
      </c>
      <c r="L263" s="129">
        <f>L264</f>
        <v>0</v>
      </c>
      <c r="M263" s="3"/>
      <c r="N263" s="3"/>
      <c r="O263" s="3"/>
      <c r="P263" s="3"/>
      <c r="Q263" s="3"/>
    </row>
    <row r="264" spans="1:17" ht="12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123">
        <f>SUM(I265:I266)</f>
        <v>0</v>
      </c>
      <c r="J264" s="124">
        <f>SUM(J265:J266)</f>
        <v>0</v>
      </c>
      <c r="K264" s="125">
        <f>SUM(K265:K266)</f>
        <v>0</v>
      </c>
      <c r="L264" s="125">
        <f>SUM(L265:L266)</f>
        <v>0</v>
      </c>
      <c r="M264" s="3"/>
      <c r="N264" s="3"/>
      <c r="O264" s="3"/>
      <c r="P264" s="3"/>
      <c r="Q264" s="3"/>
    </row>
    <row r="265" spans="1:17" ht="9.75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7.5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  <c r="Q267" s="3"/>
    </row>
    <row r="268" spans="1:17" ht="10.5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  <c r="Q268" s="3"/>
    </row>
    <row r="269" spans="1:17" ht="10.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.7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9.75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8.25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127">
        <f>SUM(I273:I274)</f>
        <v>0</v>
      </c>
      <c r="J272" s="128">
        <f>SUM(J273:J274)</f>
        <v>0</v>
      </c>
      <c r="K272" s="129">
        <f>SUM(K273:K274)</f>
        <v>0</v>
      </c>
      <c r="L272" s="129">
        <f>SUM(L273:L274)</f>
        <v>0</v>
      </c>
      <c r="M272" s="3"/>
      <c r="N272" s="3"/>
      <c r="O272" s="3"/>
      <c r="P272" s="3"/>
      <c r="Q272" s="3"/>
    </row>
    <row r="273" spans="1:17" ht="9.75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117"/>
      <c r="J273" s="117"/>
      <c r="K273" s="117"/>
      <c r="L273" s="117"/>
      <c r="M273" s="3"/>
      <c r="N273" s="3"/>
      <c r="O273" s="3"/>
      <c r="P273" s="3"/>
      <c r="Q273" s="3"/>
    </row>
    <row r="274" spans="1:17" ht="9.75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9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127">
        <f t="shared" ref="I275:L276" si="25">I276</f>
        <v>0</v>
      </c>
      <c r="J275" s="128">
        <f t="shared" si="25"/>
        <v>0</v>
      </c>
      <c r="K275" s="129">
        <f t="shared" si="25"/>
        <v>0</v>
      </c>
      <c r="L275" s="129">
        <f t="shared" si="25"/>
        <v>0</v>
      </c>
      <c r="M275" s="3"/>
      <c r="N275" s="3"/>
      <c r="O275" s="3"/>
      <c r="P275" s="3"/>
      <c r="Q275" s="3"/>
    </row>
    <row r="276" spans="1:17" ht="10.5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127">
        <f t="shared" si="25"/>
        <v>0</v>
      </c>
      <c r="J276" s="128">
        <f t="shared" si="25"/>
        <v>0</v>
      </c>
      <c r="K276" s="128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10.5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117"/>
      <c r="J277" s="117"/>
      <c r="K277" s="117"/>
      <c r="L277" s="117"/>
      <c r="M277" s="3"/>
      <c r="N277" s="3"/>
      <c r="O277" s="3"/>
      <c r="P277" s="3"/>
      <c r="Q277" s="3"/>
    </row>
    <row r="278" spans="1:17" ht="10.5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127">
        <f t="shared" ref="I278:L279" si="26">I279</f>
        <v>0</v>
      </c>
      <c r="J278" s="157">
        <f t="shared" si="26"/>
        <v>0</v>
      </c>
      <c r="K278" s="128">
        <f t="shared" si="26"/>
        <v>0</v>
      </c>
      <c r="L278" s="129">
        <f t="shared" si="26"/>
        <v>0</v>
      </c>
      <c r="M278" s="3"/>
      <c r="N278" s="3"/>
      <c r="O278" s="3"/>
      <c r="P278" s="3"/>
      <c r="Q278" s="3"/>
    </row>
    <row r="279" spans="1:17" ht="11.25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127">
        <f t="shared" si="26"/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9.75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0.5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127">
        <f>I282</f>
        <v>0</v>
      </c>
      <c r="J281" s="157">
        <f>J282</f>
        <v>0</v>
      </c>
      <c r="K281" s="128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 ht="9.75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127">
        <f>I283+I284</f>
        <v>0</v>
      </c>
      <c r="J282" s="127">
        <f>J283+J284</f>
        <v>0</v>
      </c>
      <c r="K282" s="127">
        <f>K283+K284</f>
        <v>0</v>
      </c>
      <c r="L282" s="127">
        <f>L283+L284</f>
        <v>0</v>
      </c>
      <c r="M282" s="3"/>
      <c r="N282" s="3"/>
      <c r="O282" s="3"/>
      <c r="P282" s="3"/>
      <c r="Q282" s="3"/>
    </row>
    <row r="283" spans="1:17" ht="9.75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0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0.75" hidden="1" customHeight="1">
      <c r="A285" s="358">
        <v>1</v>
      </c>
      <c r="B285" s="359"/>
      <c r="C285" s="359"/>
      <c r="D285" s="359"/>
      <c r="E285" s="359"/>
      <c r="F285" s="360"/>
      <c r="G285" s="216">
        <v>2</v>
      </c>
      <c r="H285" s="217">
        <v>3</v>
      </c>
      <c r="I285" s="215">
        <v>4</v>
      </c>
      <c r="J285" s="221">
        <v>5</v>
      </c>
      <c r="K285" s="217">
        <v>6</v>
      </c>
      <c r="L285" s="217">
        <v>7</v>
      </c>
      <c r="M285" s="3"/>
      <c r="N285" s="3"/>
      <c r="O285" s="3"/>
      <c r="P285" s="3"/>
      <c r="Q285" s="3"/>
    </row>
    <row r="286" spans="1:17" ht="9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110">
        <f>SUM(I287+I315)</f>
        <v>0</v>
      </c>
      <c r="J286" s="139">
        <f>SUM(J287+J315)</f>
        <v>0</v>
      </c>
      <c r="K286" s="138">
        <f>SUM(K287+K315)</f>
        <v>0</v>
      </c>
      <c r="L286" s="111">
        <f>SUM(L287+L315)</f>
        <v>0</v>
      </c>
      <c r="M286" s="3"/>
      <c r="N286" s="3"/>
      <c r="O286" s="3"/>
      <c r="P286" s="3"/>
      <c r="Q286" s="3"/>
    </row>
    <row r="287" spans="1:17" ht="9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SUM(I288+I293+I297+I301+I305+I308+I311)</f>
        <v>0</v>
      </c>
      <c r="J287" s="157">
        <f>SUM(J288+J293+J297+J301+J305+J308+J311)</f>
        <v>0</v>
      </c>
      <c r="K287" s="128">
        <f>SUM(K288+K293+K297+K301+K305+K308+K311)</f>
        <v>0</v>
      </c>
      <c r="L287" s="129">
        <f>SUM(L288+L293+L297+L301+L305+L308+L311)</f>
        <v>0</v>
      </c>
      <c r="M287" s="3"/>
      <c r="N287" s="3"/>
      <c r="O287" s="3"/>
      <c r="P287" s="3"/>
      <c r="Q287" s="3"/>
    </row>
    <row r="288" spans="1:17" ht="9.75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127">
        <f>I289</f>
        <v>0</v>
      </c>
      <c r="J288" s="157">
        <f>J289</f>
        <v>0</v>
      </c>
      <c r="K288" s="128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12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127">
        <f>SUM(I290:I292)</f>
        <v>0</v>
      </c>
      <c r="J289" s="157">
        <f>SUM(J290:J292)</f>
        <v>0</v>
      </c>
      <c r="K289" s="128">
        <f>SUM(K290:K292)</f>
        <v>0</v>
      </c>
      <c r="L289" s="129">
        <f>SUM(L290:L292)</f>
        <v>0</v>
      </c>
      <c r="M289" s="3"/>
      <c r="N289" s="3"/>
      <c r="O289" s="3"/>
      <c r="P289" s="3"/>
      <c r="Q289" s="3"/>
    </row>
    <row r="290" spans="1:17" ht="10.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.7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9.75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0.5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127">
        <f>I294</f>
        <v>0</v>
      </c>
      <c r="J293" s="157">
        <f>J294</f>
        <v>0</v>
      </c>
      <c r="K293" s="128">
        <f>K294</f>
        <v>0</v>
      </c>
      <c r="L293" s="129">
        <f>L294</f>
        <v>0</v>
      </c>
      <c r="M293" s="3"/>
      <c r="N293" s="3"/>
      <c r="O293" s="3"/>
      <c r="P293" s="3"/>
      <c r="Q293" s="3"/>
    </row>
    <row r="294" spans="1:17" ht="9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123">
        <f>SUM(I295:I296)</f>
        <v>0</v>
      </c>
      <c r="J294" s="158">
        <f>SUM(J295:J296)</f>
        <v>0</v>
      </c>
      <c r="K294" s="124">
        <f>SUM(K295:K296)</f>
        <v>0</v>
      </c>
      <c r="L294" s="125">
        <f>SUM(L295:L296)</f>
        <v>0</v>
      </c>
      <c r="M294" s="3"/>
      <c r="N294" s="3"/>
      <c r="O294" s="3"/>
      <c r="P294" s="3"/>
      <c r="Q294" s="3"/>
    </row>
    <row r="295" spans="1:17" ht="9.75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9.75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9.75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127">
        <f>I298</f>
        <v>0</v>
      </c>
      <c r="J297" s="157">
        <f>J298</f>
        <v>0</v>
      </c>
      <c r="K297" s="128">
        <f>K298</f>
        <v>0</v>
      </c>
      <c r="L297" s="129">
        <f>L298</f>
        <v>0</v>
      </c>
      <c r="M297" s="3"/>
      <c r="N297" s="3"/>
      <c r="O297" s="3"/>
      <c r="P297" s="3"/>
      <c r="Q297" s="3"/>
    </row>
    <row r="298" spans="1:17" ht="9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129">
        <f>I299+I300</f>
        <v>0</v>
      </c>
      <c r="J298" s="129">
        <f>J299+J300</f>
        <v>0</v>
      </c>
      <c r="K298" s="129">
        <f>K299+K300</f>
        <v>0</v>
      </c>
      <c r="L298" s="129">
        <f>L299+L300</f>
        <v>0</v>
      </c>
      <c r="M298" s="3"/>
      <c r="N298" s="3"/>
      <c r="O298" s="3"/>
      <c r="P298" s="3"/>
      <c r="Q298" s="3"/>
    </row>
    <row r="299" spans="1:17" ht="9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132"/>
      <c r="J299" s="132"/>
      <c r="K299" s="132"/>
      <c r="L299" s="137"/>
      <c r="M299" s="3"/>
      <c r="N299" s="3"/>
      <c r="O299" s="3"/>
      <c r="P299" s="3"/>
      <c r="Q299" s="3"/>
    </row>
    <row r="300" spans="1:17" ht="10.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9.75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127">
        <f>I302</f>
        <v>0</v>
      </c>
      <c r="J301" s="157">
        <f>J302</f>
        <v>0</v>
      </c>
      <c r="K301" s="128">
        <f>K302</f>
        <v>0</v>
      </c>
      <c r="L301" s="129">
        <f>L302</f>
        <v>0</v>
      </c>
      <c r="M301" s="3"/>
      <c r="N301" s="3"/>
      <c r="O301" s="3"/>
      <c r="P301" s="3"/>
      <c r="Q301" s="3"/>
    </row>
    <row r="302" spans="1:17" ht="8.25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127">
        <f>SUM(I303:I304)</f>
        <v>0</v>
      </c>
      <c r="J302" s="127">
        <f>SUM(J303:J304)</f>
        <v>0</v>
      </c>
      <c r="K302" s="127">
        <f>SUM(K303:K304)</f>
        <v>0</v>
      </c>
      <c r="L302" s="127">
        <f>SUM(L303:L304)</f>
        <v>0</v>
      </c>
      <c r="M302" s="3"/>
      <c r="N302" s="3"/>
      <c r="O302" s="3"/>
      <c r="P302" s="3"/>
      <c r="Q302" s="3"/>
    </row>
    <row r="303" spans="1:17" ht="9.7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116"/>
      <c r="J303" s="117"/>
      <c r="K303" s="117"/>
      <c r="L303" s="116"/>
      <c r="M303" s="3"/>
      <c r="N303" s="3"/>
      <c r="O303" s="3"/>
      <c r="P303" s="3"/>
      <c r="Q303" s="3"/>
    </row>
    <row r="304" spans="1:17" ht="9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117"/>
      <c r="J304" s="132"/>
      <c r="K304" s="132"/>
      <c r="L304" s="137"/>
      <c r="M304" s="3"/>
      <c r="N304" s="3"/>
      <c r="O304" s="3"/>
      <c r="P304" s="3"/>
      <c r="Q304" s="3"/>
    </row>
    <row r="305" spans="1:17" ht="8.25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125">
        <f t="shared" ref="I305:L306" si="27">I306</f>
        <v>0</v>
      </c>
      <c r="J305" s="157">
        <f t="shared" si="27"/>
        <v>0</v>
      </c>
      <c r="K305" s="129">
        <f t="shared" si="27"/>
        <v>0</v>
      </c>
      <c r="L305" s="129">
        <f t="shared" si="27"/>
        <v>0</v>
      </c>
      <c r="M305" s="3"/>
      <c r="N305" s="3"/>
      <c r="O305" s="3"/>
      <c r="P305" s="3"/>
      <c r="Q305" s="3"/>
    </row>
    <row r="306" spans="1:17" ht="11.25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129">
        <f t="shared" si="27"/>
        <v>0</v>
      </c>
      <c r="J306" s="158">
        <f t="shared" si="27"/>
        <v>0</v>
      </c>
      <c r="K306" s="125">
        <f t="shared" si="27"/>
        <v>0</v>
      </c>
      <c r="L306" s="125">
        <f t="shared" si="27"/>
        <v>0</v>
      </c>
      <c r="M306" s="3"/>
      <c r="N306" s="3"/>
      <c r="O306" s="3"/>
      <c r="P306" s="3"/>
      <c r="Q306" s="3"/>
    </row>
    <row r="307" spans="1:17" ht="11.25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117"/>
      <c r="J307" s="132"/>
      <c r="K307" s="132"/>
      <c r="L307" s="137"/>
      <c r="M307" s="3"/>
      <c r="N307" s="3"/>
      <c r="O307" s="3"/>
      <c r="P307" s="3"/>
      <c r="Q307" s="3"/>
    </row>
    <row r="308" spans="1:17" ht="9.75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129">
        <f t="shared" ref="I308:L309" si="28">I309</f>
        <v>0</v>
      </c>
      <c r="J308" s="157">
        <f t="shared" si="28"/>
        <v>0</v>
      </c>
      <c r="K308" s="129">
        <f t="shared" si="28"/>
        <v>0</v>
      </c>
      <c r="L308" s="129">
        <f t="shared" si="28"/>
        <v>0</v>
      </c>
      <c r="M308" s="3"/>
      <c r="N308" s="3"/>
      <c r="O308" s="3"/>
      <c r="P308" s="3"/>
      <c r="Q308" s="3"/>
    </row>
    <row r="309" spans="1:17" ht="9.75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127">
        <f t="shared" si="28"/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9.7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132"/>
      <c r="J310" s="132"/>
      <c r="K310" s="132"/>
      <c r="L310" s="137"/>
      <c r="M310" s="3"/>
      <c r="N310" s="3"/>
      <c r="O310" s="3"/>
      <c r="P310" s="3"/>
      <c r="Q310" s="3"/>
    </row>
    <row r="311" spans="1:17" ht="10.5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127">
        <f>I312</f>
        <v>0</v>
      </c>
      <c r="J311" s="157">
        <f>J312</f>
        <v>0</v>
      </c>
      <c r="K311" s="129">
        <f>K312</f>
        <v>0</v>
      </c>
      <c r="L311" s="129">
        <f>L312</f>
        <v>0</v>
      </c>
      <c r="M311" s="3"/>
      <c r="N311" s="3"/>
      <c r="O311" s="3"/>
      <c r="P311" s="3"/>
      <c r="Q311" s="3"/>
    </row>
    <row r="312" spans="1:17" ht="9.75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127">
        <f>I313+I314</f>
        <v>0</v>
      </c>
      <c r="J312" s="127">
        <f>J313+J314</f>
        <v>0</v>
      </c>
      <c r="K312" s="127">
        <f>K313+K314</f>
        <v>0</v>
      </c>
      <c r="L312" s="127">
        <f>L313+L314</f>
        <v>0</v>
      </c>
      <c r="M312" s="3"/>
      <c r="N312" s="3"/>
      <c r="O312" s="3"/>
      <c r="P312" s="3"/>
      <c r="Q312" s="3"/>
    </row>
    <row r="313" spans="1:17" ht="9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132"/>
      <c r="J313" s="132"/>
      <c r="K313" s="132"/>
      <c r="L313" s="137"/>
      <c r="M313" s="3"/>
      <c r="N313" s="3"/>
      <c r="O313" s="3"/>
      <c r="P313" s="3"/>
      <c r="Q313" s="3"/>
    </row>
    <row r="314" spans="1:17" ht="10.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127">
        <f>SUM(I316+I321+I325+I330+I334+I337+I340)</f>
        <v>0</v>
      </c>
      <c r="J315" s="157">
        <f>SUM(J316+J321+J325+J330+J334+J337+J340)</f>
        <v>0</v>
      </c>
      <c r="K315" s="129">
        <f>SUM(K316+K321+K325+K330+K334+K337+K340)</f>
        <v>0</v>
      </c>
      <c r="L315" s="129">
        <f>SUM(L316+L321+L325+L330+L334+L337+L340)</f>
        <v>0</v>
      </c>
      <c r="M315" s="3"/>
      <c r="N315" s="3"/>
      <c r="O315" s="3"/>
      <c r="P315" s="3"/>
      <c r="Q315" s="3"/>
    </row>
    <row r="316" spans="1:17" ht="9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127">
        <f>I317</f>
        <v>0</v>
      </c>
      <c r="J316" s="157">
        <f>J317</f>
        <v>0</v>
      </c>
      <c r="K316" s="129">
        <f>K317</f>
        <v>0</v>
      </c>
      <c r="L316" s="129">
        <f>L317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127">
        <f>SUM(I318:I320)</f>
        <v>0</v>
      </c>
      <c r="J317" s="157">
        <f>SUM(J318:J320)</f>
        <v>0</v>
      </c>
      <c r="K317" s="129">
        <f>SUM(K318:K320)</f>
        <v>0</v>
      </c>
      <c r="L317" s="129">
        <f>SUM(L318:L320)</f>
        <v>0</v>
      </c>
      <c r="M317" s="3"/>
      <c r="N317" s="3"/>
      <c r="O317" s="3"/>
      <c r="P317" s="3"/>
      <c r="Q317" s="3"/>
    </row>
    <row r="318" spans="1:17" ht="9.75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1.25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t="9.75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149">
        <f>I322</f>
        <v>0</v>
      </c>
      <c r="J321" s="159">
        <f>J322</f>
        <v>0</v>
      </c>
      <c r="K321" s="151">
        <f>K322</f>
        <v>0</v>
      </c>
      <c r="L321" s="151">
        <f>L322</f>
        <v>0</v>
      </c>
      <c r="M321" s="3"/>
      <c r="N321" s="3"/>
      <c r="O321" s="3"/>
      <c r="P321" s="3"/>
      <c r="Q321" s="3"/>
    </row>
    <row r="322" spans="1:17" ht="9.75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127">
        <f>SUM(I323:I324)</f>
        <v>0</v>
      </c>
      <c r="J322" s="128">
        <f>SUM(J323:J324)</f>
        <v>0</v>
      </c>
      <c r="K322" s="129">
        <f>SUM(K323:K324)</f>
        <v>0</v>
      </c>
      <c r="L322" s="129">
        <f>SUM(L323:L324)</f>
        <v>0</v>
      </c>
      <c r="M322" s="3"/>
      <c r="N322" s="3"/>
      <c r="O322" s="3"/>
      <c r="P322" s="3"/>
      <c r="Q322" s="3"/>
    </row>
    <row r="323" spans="1:17" ht="8.25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117"/>
      <c r="J323" s="117"/>
      <c r="K323" s="117"/>
      <c r="L323" s="117"/>
      <c r="M323" s="3"/>
      <c r="N323" s="3"/>
      <c r="O323" s="3"/>
      <c r="P323" s="3"/>
      <c r="Q323" s="3"/>
    </row>
    <row r="324" spans="1:17" ht="8.25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127">
        <f>I327</f>
        <v>0</v>
      </c>
      <c r="J325" s="128">
        <f>J327</f>
        <v>0</v>
      </c>
      <c r="K325" s="128">
        <f>K327</f>
        <v>0</v>
      </c>
      <c r="L325" s="129">
        <f>L327</f>
        <v>0</v>
      </c>
      <c r="M325" s="3"/>
      <c r="N325" s="3"/>
      <c r="O325" s="3"/>
      <c r="P325" s="3"/>
      <c r="Q325" s="3"/>
    </row>
    <row r="326" spans="1:17" ht="2.25" hidden="1" customHeight="1">
      <c r="A326" s="358">
        <v>1</v>
      </c>
      <c r="B326" s="359"/>
      <c r="C326" s="359"/>
      <c r="D326" s="359"/>
      <c r="E326" s="359"/>
      <c r="F326" s="360"/>
      <c r="G326" s="216">
        <v>2</v>
      </c>
      <c r="H326" s="200">
        <v>3</v>
      </c>
      <c r="I326" s="215">
        <v>4</v>
      </c>
      <c r="J326" s="221">
        <v>5</v>
      </c>
      <c r="K326" s="217">
        <v>6</v>
      </c>
      <c r="L326" s="217">
        <v>7</v>
      </c>
      <c r="M326" s="3"/>
      <c r="N326" s="3"/>
      <c r="O326" s="3"/>
      <c r="P326" s="3"/>
      <c r="Q326" s="3"/>
    </row>
    <row r="327" spans="1:17" ht="9.7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</row>
    <row r="328" spans="1:17" ht="10.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117"/>
      <c r="J329" s="117"/>
      <c r="K329" s="117"/>
      <c r="L329" s="117"/>
      <c r="M329" s="3"/>
      <c r="N329" s="3"/>
      <c r="O329" s="3"/>
      <c r="P329" s="3"/>
      <c r="Q329" s="3"/>
    </row>
    <row r="330" spans="1:17" ht="9.75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127">
        <f>I331</f>
        <v>0</v>
      </c>
      <c r="J330" s="128">
        <f>J331</f>
        <v>0</v>
      </c>
      <c r="K330" s="128">
        <f>K331</f>
        <v>0</v>
      </c>
      <c r="L330" s="129">
        <f>L331</f>
        <v>0</v>
      </c>
      <c r="M330" s="3"/>
      <c r="N330" s="3"/>
      <c r="O330" s="3"/>
      <c r="P330" s="3"/>
      <c r="Q330" s="3"/>
    </row>
    <row r="331" spans="1:17" ht="8.25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123">
        <f>SUM(I332:I333)</f>
        <v>0</v>
      </c>
      <c r="J331" s="124">
        <f>SUM(J332:J333)</f>
        <v>0</v>
      </c>
      <c r="K331" s="124">
        <f>SUM(K332:K333)</f>
        <v>0</v>
      </c>
      <c r="L331" s="125">
        <f>SUM(L332:L333)</f>
        <v>0</v>
      </c>
      <c r="M331" s="3"/>
      <c r="N331" s="3"/>
      <c r="O331" s="3"/>
      <c r="P331" s="3"/>
      <c r="Q331" s="3"/>
    </row>
    <row r="332" spans="1:17" ht="9.75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117"/>
      <c r="J332" s="117"/>
      <c r="K332" s="117"/>
      <c r="L332" s="11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t="10.5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127">
        <f t="shared" ref="I334:L335" si="29">I335</f>
        <v>0</v>
      </c>
      <c r="J334" s="128">
        <f t="shared" si="29"/>
        <v>0</v>
      </c>
      <c r="K334" s="128">
        <f t="shared" si="29"/>
        <v>0</v>
      </c>
      <c r="L334" s="129">
        <f t="shared" si="29"/>
        <v>0</v>
      </c>
      <c r="M334" s="3"/>
      <c r="N334" s="3"/>
      <c r="O334" s="3"/>
      <c r="P334" s="3"/>
      <c r="Q334" s="3"/>
    </row>
    <row r="335" spans="1:17" ht="9.75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123">
        <f t="shared" si="29"/>
        <v>0</v>
      </c>
      <c r="J335" s="124">
        <f t="shared" si="29"/>
        <v>0</v>
      </c>
      <c r="K335" s="124">
        <f t="shared" si="29"/>
        <v>0</v>
      </c>
      <c r="L335" s="125">
        <f t="shared" si="29"/>
        <v>0</v>
      </c>
      <c r="M335" s="3"/>
      <c r="N335" s="3"/>
      <c r="O335" s="3"/>
      <c r="P335" s="3"/>
      <c r="Q335" s="3"/>
    </row>
    <row r="336" spans="1:17" ht="12.75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132"/>
      <c r="J336" s="132"/>
      <c r="K336" s="132"/>
      <c r="L336" s="137"/>
      <c r="M336" s="3"/>
      <c r="N336" s="3"/>
      <c r="O336" s="3"/>
      <c r="P336" s="3"/>
      <c r="Q336" s="3"/>
    </row>
    <row r="337" spans="1:17" ht="9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127">
        <f t="shared" ref="I337:L338" si="30">I338</f>
        <v>0</v>
      </c>
      <c r="J337" s="128">
        <f t="shared" si="30"/>
        <v>0</v>
      </c>
      <c r="K337" s="128">
        <f t="shared" si="30"/>
        <v>0</v>
      </c>
      <c r="L337" s="129">
        <f t="shared" si="30"/>
        <v>0</v>
      </c>
      <c r="M337" s="3"/>
      <c r="N337" s="3"/>
      <c r="O337" s="3"/>
      <c r="P337" s="3"/>
      <c r="Q337" s="3"/>
    </row>
    <row r="338" spans="1:17" ht="8.25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127">
        <f t="shared" si="30"/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9.75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132"/>
      <c r="J339" s="132"/>
      <c r="K339" s="132"/>
      <c r="L339" s="137"/>
      <c r="M339" s="3"/>
      <c r="N339" s="3"/>
      <c r="O339" s="3"/>
      <c r="P339" s="3"/>
      <c r="Q339" s="3"/>
    </row>
    <row r="340" spans="1:17" ht="8.25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127">
        <f t="shared" ref="I340:L341" si="31">I341</f>
        <v>0</v>
      </c>
      <c r="J340" s="128">
        <f t="shared" si="31"/>
        <v>0</v>
      </c>
      <c r="K340" s="128">
        <f t="shared" si="31"/>
        <v>0</v>
      </c>
      <c r="L340" s="129">
        <f t="shared" si="31"/>
        <v>0</v>
      </c>
      <c r="M340" s="3"/>
      <c r="N340" s="3"/>
      <c r="O340" s="3"/>
      <c r="P340" s="3"/>
      <c r="Q340" s="3"/>
    </row>
    <row r="341" spans="1:17" ht="9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129">
        <f t="shared" si="31"/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0.5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132"/>
      <c r="J342" s="132"/>
      <c r="K342" s="132"/>
      <c r="L342" s="137"/>
      <c r="M342" s="3"/>
      <c r="N342" s="3"/>
      <c r="O342" s="3"/>
      <c r="P342" s="3"/>
      <c r="Q342" s="3"/>
    </row>
    <row r="343" spans="1:17" ht="13.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259">
        <f>SUM(I30+I171)</f>
        <v>350800</v>
      </c>
      <c r="J343" s="255">
        <f>SUM(J30+J171)</f>
        <v>251600</v>
      </c>
      <c r="K343" s="255">
        <f>SUM(K30+K171)</f>
        <v>244519.24000000002</v>
      </c>
      <c r="L343" s="256">
        <f>SUM(L30+L171)</f>
        <v>244519.24000000002</v>
      </c>
      <c r="M343" s="3"/>
      <c r="N343" s="3"/>
      <c r="O343" s="3"/>
      <c r="P343" s="3"/>
      <c r="Q343" s="3"/>
    </row>
    <row r="344" spans="1:17" ht="8.25" customHeight="1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0.5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0.5" customHeight="1">
      <c r="A346" s="9"/>
      <c r="B346" s="97"/>
      <c r="C346" s="97"/>
      <c r="D346" s="184"/>
      <c r="E346" s="184"/>
      <c r="F346" s="184"/>
      <c r="G346" s="185"/>
      <c r="H346" s="27"/>
      <c r="I346" s="3"/>
      <c r="J346" s="3"/>
      <c r="K346" s="82"/>
      <c r="L346" s="82"/>
      <c r="M346" s="3"/>
      <c r="N346" s="3"/>
      <c r="O346" s="3"/>
      <c r="P346" s="3"/>
      <c r="Q346" s="3"/>
    </row>
    <row r="347" spans="1:17" ht="15.75" customHeight="1">
      <c r="A347" s="9"/>
      <c r="B347" s="97"/>
      <c r="C347" s="97"/>
      <c r="D347" s="97"/>
      <c r="E347" s="97"/>
      <c r="F347" s="97"/>
      <c r="G347" s="185" t="s">
        <v>193</v>
      </c>
      <c r="H347" s="27"/>
      <c r="I347" s="3"/>
      <c r="J347" s="3"/>
      <c r="K347" s="82" t="s">
        <v>194</v>
      </c>
      <c r="L347" s="82"/>
      <c r="M347" s="3"/>
      <c r="N347" s="3"/>
      <c r="O347" s="3"/>
      <c r="P347" s="3"/>
      <c r="Q347" s="3"/>
    </row>
    <row r="348" spans="1:17" ht="13.5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55" t="s">
        <v>133</v>
      </c>
      <c r="L348" s="355"/>
      <c r="M348" s="3"/>
      <c r="N348" s="3"/>
      <c r="O348" s="3"/>
      <c r="P348" s="3"/>
      <c r="Q348" s="3"/>
    </row>
    <row r="349" spans="1:17" ht="12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2" customHeight="1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2.75" customHeight="1">
      <c r="A351" s="160"/>
      <c r="B351" s="5"/>
      <c r="C351" s="5"/>
      <c r="D351" s="356" t="s">
        <v>175</v>
      </c>
      <c r="E351" s="357"/>
      <c r="F351" s="357"/>
      <c r="G351" s="357"/>
      <c r="H351" s="241"/>
      <c r="I351" s="186" t="s">
        <v>132</v>
      </c>
      <c r="J351" s="5"/>
      <c r="K351" s="355" t="s">
        <v>133</v>
      </c>
      <c r="L351" s="355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6:L346" name="Range74"/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I328:L328 L189 I254:L254 I303:L303 L179 I251:L251 L248 L229 L181 L231:L232 L198 L210 L218 L202 L207 L191" name="Range53"/>
    <protectedRange sqref="J304:L304" name="Range51"/>
    <protectedRange sqref="I169:L169 I283:L284 J218:K218 I179:K181 I210:K213 I304 I176:L176 J164:L164 I198:K202 I329:L329 I207:K207 I189:K191 I229:K232 I295:L296 I332:L333 I318:L320 I323:L324 I307 I162:I163 J162:L162 I194:L194 L180 L190 L199:L201 L211:L213 I219:L224 L230 I235:L236 J57:L58 I240:K240 I239:L239 I255:L255 I300:L300 I314:L314 I167:L167 I214:L214 I259:L262 I265:L266 I269:L270 I273:L274 I277:L277 I280:L280 I243:L244 I290:L292 J153:L153 J144:L144 J127:L127 J105:L105 J89:L89 J81:L81 J54:L54 I186:L186" name="Range37"/>
    <protectedRange sqref="I218" name="Range33"/>
    <protectedRange sqref="I164" name="Range23"/>
    <protectedRange sqref="I153" name="Range21"/>
    <protectedRange sqref="I144" name="Range19"/>
    <protectedRange sqref="I133:L134" name="Socialines ismokos 2.7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53" name="Range3"/>
    <protectedRange sqref="I59:L60 I138:L138 I35:L36 I47:L52 I40:L40 I143:L143 I55:L56 I184:L185" name="Islaidos 2.1"/>
    <protectedRange sqref="I45:I46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39:L139" name="Range18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53:L53 I57:I58 J45:L46 I54" name="Range57"/>
    <protectedRange sqref="H26 A19:F22 H19:J22 G19:G20 G22" name="Range73"/>
    <protectedRange sqref="I222:L224" name="Range55"/>
    <protectedRange sqref="A9:L9" name="Range69_1_1"/>
    <protectedRange sqref="H347:L347" name="Range74_1"/>
    <protectedRange sqref="G347" name="Range74_2"/>
  </protectedRanges>
  <mergeCells count="30">
    <mergeCell ref="G11:K11"/>
    <mergeCell ref="G10:K10"/>
    <mergeCell ref="G6:K6"/>
    <mergeCell ref="A7:L7"/>
    <mergeCell ref="G8:K8"/>
    <mergeCell ref="A9:L9"/>
    <mergeCell ref="I27:J27"/>
    <mergeCell ref="G15:K15"/>
    <mergeCell ref="A18:L18"/>
    <mergeCell ref="G16:K16"/>
    <mergeCell ref="C22:I22"/>
    <mergeCell ref="E17:K17"/>
    <mergeCell ref="A128:F128"/>
    <mergeCell ref="A29:F29"/>
    <mergeCell ref="A87:F87"/>
    <mergeCell ref="H27:H28"/>
    <mergeCell ref="G25:H25"/>
    <mergeCell ref="B13:L13"/>
    <mergeCell ref="L27:L28"/>
    <mergeCell ref="K27:K28"/>
    <mergeCell ref="G27:G28"/>
    <mergeCell ref="A27:F28"/>
    <mergeCell ref="D351:G351"/>
    <mergeCell ref="A285:F285"/>
    <mergeCell ref="K351:L351"/>
    <mergeCell ref="A168:F168"/>
    <mergeCell ref="A206:F206"/>
    <mergeCell ref="A245:F245"/>
    <mergeCell ref="K348:L348"/>
    <mergeCell ref="A326:F32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9" t="s">
        <v>176</v>
      </c>
      <c r="K1" s="380"/>
      <c r="L1" s="38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0"/>
      <c r="K2" s="380"/>
      <c r="L2" s="38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0"/>
      <c r="K3" s="380"/>
      <c r="L3" s="38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0"/>
      <c r="K4" s="380"/>
      <c r="L4" s="38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0"/>
      <c r="K5" s="380"/>
      <c r="L5" s="38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6"/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75" t="s">
        <v>163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76" t="s">
        <v>164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76" t="s">
        <v>165</v>
      </c>
      <c r="H15" s="376"/>
      <c r="I15" s="376"/>
      <c r="J15" s="376"/>
      <c r="K15" s="37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8"/>
      <c r="H17" s="399"/>
      <c r="I17" s="399"/>
      <c r="J17" s="399"/>
      <c r="K17" s="39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0"/>
      <c r="D19" s="401"/>
      <c r="E19" s="401"/>
      <c r="F19" s="401"/>
      <c r="G19" s="401"/>
      <c r="H19" s="401"/>
      <c r="I19" s="40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73" t="s">
        <v>179</v>
      </c>
      <c r="D20" s="374"/>
      <c r="E20" s="374"/>
      <c r="F20" s="374"/>
      <c r="G20" s="374"/>
      <c r="H20" s="374"/>
      <c r="I20" s="37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73" t="s">
        <v>180</v>
      </c>
      <c r="D21" s="374"/>
      <c r="E21" s="374"/>
      <c r="F21" s="374"/>
      <c r="G21" s="374"/>
      <c r="H21" s="374"/>
      <c r="I21" s="37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73" t="s">
        <v>178</v>
      </c>
      <c r="D22" s="374"/>
      <c r="E22" s="374"/>
      <c r="F22" s="374"/>
      <c r="G22" s="374"/>
      <c r="H22" s="374"/>
      <c r="I22" s="37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1">
        <v>1</v>
      </c>
      <c r="B54" s="359"/>
      <c r="C54" s="359"/>
      <c r="D54" s="359"/>
      <c r="E54" s="359"/>
      <c r="F54" s="36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66">
        <v>1</v>
      </c>
      <c r="B90" s="367"/>
      <c r="C90" s="367"/>
      <c r="D90" s="367"/>
      <c r="E90" s="367"/>
      <c r="F90" s="36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58">
        <v>1</v>
      </c>
      <c r="B131" s="359"/>
      <c r="C131" s="359"/>
      <c r="D131" s="359"/>
      <c r="E131" s="359"/>
      <c r="F131" s="36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1">
        <v>1</v>
      </c>
      <c r="B171" s="359"/>
      <c r="C171" s="359"/>
      <c r="D171" s="359"/>
      <c r="E171" s="359"/>
      <c r="F171" s="36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58">
        <v>1</v>
      </c>
      <c r="B208" s="359"/>
      <c r="C208" s="359"/>
      <c r="D208" s="359"/>
      <c r="E208" s="359"/>
      <c r="F208" s="36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58">
        <v>1</v>
      </c>
      <c r="B247" s="359"/>
      <c r="C247" s="359"/>
      <c r="D247" s="359"/>
      <c r="E247" s="359"/>
      <c r="F247" s="36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58">
        <v>1</v>
      </c>
      <c r="B288" s="359"/>
      <c r="C288" s="359"/>
      <c r="D288" s="359"/>
      <c r="E288" s="359"/>
      <c r="F288" s="36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58">
        <v>1</v>
      </c>
      <c r="B330" s="359"/>
      <c r="C330" s="359"/>
      <c r="D330" s="359"/>
      <c r="E330" s="359"/>
      <c r="F330" s="36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55" t="s">
        <v>133</v>
      </c>
      <c r="L348" s="35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56" t="s">
        <v>175</v>
      </c>
      <c r="E351" s="357"/>
      <c r="F351" s="357"/>
      <c r="G351" s="357"/>
      <c r="H351" s="241"/>
      <c r="I351" s="186" t="s">
        <v>132</v>
      </c>
      <c r="J351" s="5"/>
      <c r="K351" s="355" t="s">
        <v>133</v>
      </c>
      <c r="L351" s="35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B13:L13"/>
    <mergeCell ref="G15:K15"/>
    <mergeCell ref="G11:K11"/>
    <mergeCell ref="J1:L5"/>
    <mergeCell ref="G6:K6"/>
    <mergeCell ref="A7:L7"/>
    <mergeCell ref="G8:K8"/>
    <mergeCell ref="A9:L9"/>
    <mergeCell ref="G10:K10"/>
    <mergeCell ref="G16:K16"/>
    <mergeCell ref="K351:L351"/>
    <mergeCell ref="A247:F247"/>
    <mergeCell ref="K348:L348"/>
    <mergeCell ref="D351:G351"/>
    <mergeCell ref="A330:F330"/>
    <mergeCell ref="A288:F288"/>
    <mergeCell ref="C19:I19"/>
    <mergeCell ref="G17:K17"/>
    <mergeCell ref="L27:L28"/>
    <mergeCell ref="C20:I20"/>
    <mergeCell ref="A208:F208"/>
    <mergeCell ref="A171:F171"/>
    <mergeCell ref="G25:H25"/>
    <mergeCell ref="A131:F131"/>
    <mergeCell ref="C21:I21"/>
    <mergeCell ref="A18:L18"/>
    <mergeCell ref="A54:F54"/>
    <mergeCell ref="A29:F29"/>
    <mergeCell ref="A90:F90"/>
    <mergeCell ref="A27:F28"/>
    <mergeCell ref="K27:K28"/>
    <mergeCell ref="I27:J27"/>
    <mergeCell ref="G27:G28"/>
    <mergeCell ref="H27:H28"/>
    <mergeCell ref="C22:I22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1"/>
  <sheetViews>
    <sheetView showZeros="0" zoomScaleNormal="100" zoomScaleSheetLayoutView="120" workbookViewId="0">
      <selection activeCell="R29" sqref="R2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.42578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209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">
        <v>213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198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.9499999999999993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SUM(I31+I41+I61+I82+I89+I105+I127+I143+I152)</f>
        <v>305500</v>
      </c>
      <c r="J30" s="110">
        <f>SUM(J31+J41+J61+J82+J89+J105+J127+J143+J152)</f>
        <v>224600</v>
      </c>
      <c r="K30" s="252">
        <f>SUM(K31+K41+K61+K82+K89+K105+K127+K143+K152)</f>
        <v>219265.91</v>
      </c>
      <c r="L30" s="253">
        <f>SUM(L31+L41+L61+L82+L89+L105+L127+L143+L152)</f>
        <v>219266.91</v>
      </c>
      <c r="M30" s="96"/>
      <c r="N30" s="96"/>
      <c r="O30" s="96"/>
      <c r="P30" s="96"/>
      <c r="Q30" s="96"/>
    </row>
    <row r="31" spans="1:17" ht="9.9499999999999993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291400</v>
      </c>
      <c r="J31" s="110">
        <f>SUM(J32+J37)</f>
        <v>216600</v>
      </c>
      <c r="K31" s="251">
        <f>SUM(K32+K37)</f>
        <v>215201.82</v>
      </c>
      <c r="L31" s="254">
        <f>SUM(L32+L37)</f>
        <v>215201.82</v>
      </c>
      <c r="M31" s="3"/>
      <c r="N31" s="3"/>
      <c r="O31" s="3"/>
      <c r="P31" s="3"/>
      <c r="Q31" s="3"/>
    </row>
    <row r="32" spans="1:17" ht="9.9499999999999993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222500</v>
      </c>
      <c r="J32" s="127">
        <f t="shared" ref="J32:L33" si="0">SUM(J33)</f>
        <v>162300</v>
      </c>
      <c r="K32" s="250">
        <f t="shared" si="0"/>
        <v>162293.96</v>
      </c>
      <c r="L32" s="248">
        <f t="shared" si="0"/>
        <v>162293.96</v>
      </c>
      <c r="M32" s="3"/>
      <c r="N32" s="3"/>
      <c r="O32" s="3"/>
      <c r="P32" s="3"/>
      <c r="Q32" s="3"/>
    </row>
    <row r="33" spans="1:17" ht="9.9499999999999993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222500</v>
      </c>
      <c r="J33" s="127">
        <f t="shared" si="0"/>
        <v>162300</v>
      </c>
      <c r="K33" s="250">
        <f t="shared" si="0"/>
        <v>162293.96</v>
      </c>
      <c r="L33" s="248">
        <f t="shared" si="0"/>
        <v>162293.96</v>
      </c>
      <c r="M33" s="3"/>
      <c r="N33" s="3"/>
      <c r="O33" s="3"/>
      <c r="P33" s="3"/>
      <c r="Q33" s="3"/>
    </row>
    <row r="34" spans="1:17" ht="9.9499999999999993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222500</v>
      </c>
      <c r="J34" s="127">
        <f>SUM(J35:J36)</f>
        <v>162300</v>
      </c>
      <c r="K34" s="250">
        <f>SUM(K35:K36)</f>
        <v>162293.96</v>
      </c>
      <c r="L34" s="248">
        <f>SUM(L35:L36)</f>
        <v>162293.96</v>
      </c>
      <c r="M34" s="3"/>
      <c r="N34" s="3"/>
      <c r="O34" s="3"/>
      <c r="P34" s="3"/>
      <c r="Q34" s="3"/>
    </row>
    <row r="35" spans="1:17" ht="9.9499999999999993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f>222500</f>
        <v>222500</v>
      </c>
      <c r="J35" s="116">
        <f>41000+104400+16900</f>
        <v>162300</v>
      </c>
      <c r="K35" s="246">
        <v>162293.96</v>
      </c>
      <c r="L35" s="246">
        <v>162293.96</v>
      </c>
      <c r="M35" s="3"/>
      <c r="N35" s="3"/>
      <c r="O35" s="3"/>
      <c r="P35" s="3"/>
      <c r="Q35" s="3"/>
    </row>
    <row r="36" spans="1:17" ht="9.9499999999999993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9.9499999999999993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68900</v>
      </c>
      <c r="J37" s="127">
        <f t="shared" ref="J37:L38" si="1">J38</f>
        <v>54300</v>
      </c>
      <c r="K37" s="250">
        <f t="shared" si="1"/>
        <v>52907.86</v>
      </c>
      <c r="L37" s="248">
        <f t="shared" si="1"/>
        <v>52907.86</v>
      </c>
      <c r="M37" s="3"/>
      <c r="N37" s="3"/>
      <c r="O37" s="3"/>
      <c r="P37" s="3"/>
      <c r="Q37" s="3"/>
    </row>
    <row r="38" spans="1:17" ht="9.9499999999999993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68900</v>
      </c>
      <c r="J38" s="127">
        <f t="shared" si="1"/>
        <v>54300</v>
      </c>
      <c r="K38" s="248">
        <f t="shared" si="1"/>
        <v>52907.86</v>
      </c>
      <c r="L38" s="248">
        <f t="shared" si="1"/>
        <v>52907.86</v>
      </c>
      <c r="M38" s="3"/>
      <c r="N38" s="3"/>
      <c r="O38" s="3"/>
      <c r="P38" s="3"/>
      <c r="Q38" s="3"/>
    </row>
    <row r="39" spans="1:17" ht="9.9499999999999993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68900</v>
      </c>
      <c r="J39" s="127">
        <f>J40</f>
        <v>54300</v>
      </c>
      <c r="K39" s="248">
        <f>K40</f>
        <v>52907.86</v>
      </c>
      <c r="L39" s="248">
        <f>L40</f>
        <v>52907.86</v>
      </c>
      <c r="M39" s="3"/>
      <c r="N39" s="3"/>
      <c r="O39" s="3"/>
      <c r="P39" s="3"/>
      <c r="Q39" s="3"/>
    </row>
    <row r="40" spans="1:17" ht="9.9499999999999993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68900</v>
      </c>
      <c r="J40" s="116">
        <f>16800+32300+5200</f>
        <v>54300</v>
      </c>
      <c r="K40" s="246">
        <v>52907.86</v>
      </c>
      <c r="L40" s="246">
        <v>52907.86</v>
      </c>
      <c r="M40" s="3"/>
      <c r="N40" s="3"/>
      <c r="O40" s="3"/>
      <c r="P40" s="3"/>
      <c r="Q40" s="3"/>
    </row>
    <row r="41" spans="1:17" ht="9.9499999999999993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14100</v>
      </c>
      <c r="J41" s="119">
        <f t="shared" si="2"/>
        <v>8000</v>
      </c>
      <c r="K41" s="249">
        <f t="shared" si="2"/>
        <v>4064.09</v>
      </c>
      <c r="L41" s="249">
        <f t="shared" si="2"/>
        <v>4065.09</v>
      </c>
      <c r="M41" s="3"/>
      <c r="N41" s="3"/>
      <c r="O41" s="3"/>
      <c r="P41" s="3"/>
      <c r="Q41" s="3"/>
    </row>
    <row r="42" spans="1:17" ht="9.9499999999999993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14100</v>
      </c>
      <c r="J42" s="129">
        <f t="shared" si="2"/>
        <v>8000</v>
      </c>
      <c r="K42" s="248">
        <f t="shared" si="2"/>
        <v>4064.09</v>
      </c>
      <c r="L42" s="250">
        <f t="shared" si="2"/>
        <v>4065.09</v>
      </c>
      <c r="M42" s="3"/>
      <c r="N42" s="3"/>
      <c r="O42" s="3"/>
      <c r="P42" s="3"/>
      <c r="Q42" s="3"/>
    </row>
    <row r="43" spans="1:17" ht="9.9499999999999993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14100</v>
      </c>
      <c r="J43" s="129">
        <f t="shared" si="2"/>
        <v>8000</v>
      </c>
      <c r="K43" s="247">
        <f t="shared" si="2"/>
        <v>4064.09</v>
      </c>
      <c r="L43" s="247">
        <f t="shared" si="2"/>
        <v>4065.09</v>
      </c>
      <c r="M43" s="3"/>
      <c r="N43" s="3"/>
      <c r="O43" s="3"/>
      <c r="P43" s="3"/>
      <c r="Q43" s="3"/>
    </row>
    <row r="44" spans="1:17" ht="9.9499999999999993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SUM(I45:I60)</f>
        <v>14100</v>
      </c>
      <c r="J44" s="149">
        <f>SUM(J45:J60)</f>
        <v>8000</v>
      </c>
      <c r="K44" s="149">
        <f>SUM(K45:K60)</f>
        <v>4064.09</v>
      </c>
      <c r="L44" s="149">
        <f>SUM(L45:L60)</f>
        <v>4065.09</v>
      </c>
      <c r="M44" s="3"/>
      <c r="N44" s="3"/>
      <c r="O44" s="3"/>
      <c r="P44" s="3"/>
      <c r="Q44" s="3"/>
    </row>
    <row r="45" spans="1:17" ht="9.9499999999999993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.9499999999999993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.9499999999999993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600</v>
      </c>
      <c r="J47" s="116">
        <f>100+200+100</f>
        <v>400</v>
      </c>
      <c r="K47" s="246">
        <v>413.01</v>
      </c>
      <c r="L47" s="246">
        <v>413.01</v>
      </c>
      <c r="M47" s="3"/>
      <c r="N47" s="3"/>
      <c r="O47" s="3"/>
      <c r="P47" s="3"/>
      <c r="Q47" s="3"/>
    </row>
    <row r="48" spans="1:17" ht="9.9499999999999993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.9499999999999993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1500</v>
      </c>
      <c r="J49" s="116">
        <f>1500</f>
        <v>1500</v>
      </c>
      <c r="K49" s="116">
        <v>1500</v>
      </c>
      <c r="L49" s="246">
        <v>1499.23</v>
      </c>
      <c r="M49" s="3"/>
      <c r="N49" s="3"/>
      <c r="O49" s="3"/>
      <c r="P49" s="3"/>
      <c r="Q49" s="3"/>
    </row>
    <row r="50" spans="1:17" ht="9.9499999999999993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>
        <v>100</v>
      </c>
      <c r="J50" s="116">
        <v>100</v>
      </c>
      <c r="K50" s="246">
        <v>46</v>
      </c>
      <c r="L50" s="246">
        <v>46</v>
      </c>
      <c r="M50" s="3"/>
      <c r="N50" s="3"/>
      <c r="O50" s="3"/>
      <c r="P50" s="3"/>
      <c r="Q50" s="3"/>
    </row>
    <row r="51" spans="1:17" ht="9.9499999999999993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1000</v>
      </c>
      <c r="J51" s="246">
        <f>200+200+500+300</f>
        <v>1200</v>
      </c>
      <c r="K51" s="246">
        <v>710.36</v>
      </c>
      <c r="L51" s="246">
        <v>710.36</v>
      </c>
      <c r="M51" s="3"/>
      <c r="N51" s="3"/>
      <c r="O51" s="3"/>
      <c r="P51" s="3"/>
      <c r="Q51" s="3"/>
    </row>
    <row r="52" spans="1:17" ht="12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>
        <v>400</v>
      </c>
      <c r="J52" s="116">
        <f>100</f>
        <v>100</v>
      </c>
      <c r="K52" s="246">
        <v>4.29</v>
      </c>
      <c r="L52" s="246">
        <v>4.28</v>
      </c>
      <c r="M52" s="3"/>
      <c r="N52" s="3"/>
      <c r="O52" s="3"/>
      <c r="P52" s="3"/>
      <c r="Q52" s="3"/>
    </row>
    <row r="53" spans="1:17" ht="9.9499999999999993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.9499999999999993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.9499999999999993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117"/>
      <c r="J55" s="116"/>
      <c r="K55" s="246"/>
      <c r="L55" s="246"/>
      <c r="M55" s="3"/>
      <c r="N55" s="3"/>
      <c r="O55" s="3"/>
      <c r="P55" s="3"/>
      <c r="Q55" s="3"/>
    </row>
    <row r="56" spans="1:17" ht="9.9499999999999993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117">
        <v>200</v>
      </c>
      <c r="J56" s="116">
        <v>200</v>
      </c>
      <c r="K56" s="246">
        <v>84</v>
      </c>
      <c r="L56" s="246">
        <v>84</v>
      </c>
      <c r="M56" s="3"/>
      <c r="N56" s="3"/>
      <c r="O56" s="3"/>
      <c r="P56" s="3"/>
      <c r="Q56" s="3"/>
    </row>
    <row r="57" spans="1:17" ht="9.9499999999999993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.9499999999999993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.9499999999999993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1">
        <v>9000</v>
      </c>
      <c r="J59" s="116">
        <f>600+1900+1000</f>
        <v>3500</v>
      </c>
      <c r="K59" s="246">
        <v>807.36</v>
      </c>
      <c r="L59" s="246">
        <v>806.9</v>
      </c>
      <c r="M59" s="3"/>
      <c r="N59" s="3"/>
      <c r="O59" s="3"/>
      <c r="P59" s="3"/>
      <c r="Q59" s="3"/>
    </row>
    <row r="60" spans="1:17" ht="9.9499999999999993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117">
        <v>1300</v>
      </c>
      <c r="J60" s="116">
        <f>300+500+200</f>
        <v>1000</v>
      </c>
      <c r="K60" s="246">
        <v>499.07</v>
      </c>
      <c r="L60" s="246">
        <v>501.31</v>
      </c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>I79</f>
        <v>0</v>
      </c>
      <c r="J78" s="128">
        <f t="shared" ref="J78:L80" si="3">J79</f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>I80</f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>I83</f>
        <v>0</v>
      </c>
      <c r="J82" s="128">
        <f t="shared" ref="J82:L84" si="4">J83</f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>I84</f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123">
        <f>I91</f>
        <v>0</v>
      </c>
      <c r="J90" s="124">
        <f t="shared" ref="J90:L91" si="5">J91</f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127">
        <f>I92</f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127">
        <f>I96</f>
        <v>0</v>
      </c>
      <c r="J95" s="128">
        <f t="shared" ref="J95:L96" si="6">J96</f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127">
        <f>I97</f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127">
        <f>I112</f>
        <v>0</v>
      </c>
      <c r="J111" s="128">
        <f t="shared" ref="J111:L113" si="9">J112</f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127">
        <f>I113</f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154">
        <f>I114</f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123">
        <f>I116</f>
        <v>0</v>
      </c>
      <c r="J115" s="124">
        <f t="shared" ref="J115:L117" si="10">J116</f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127">
        <f>I117</f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127">
        <f>I118</f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123">
        <f>I120</f>
        <v>0</v>
      </c>
      <c r="J119" s="124">
        <f t="shared" ref="J119:L121" si="11">J120</f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127">
        <f>I121</f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127">
        <f>I122</f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149">
        <f>I124</f>
        <v>0</v>
      </c>
      <c r="J123" s="150">
        <f t="shared" ref="J123:L125" si="12">J124</f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127">
        <f>I125</f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127">
        <f>I126</f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129">
        <f>SUM(I128+I133+I138)</f>
        <v>0</v>
      </c>
      <c r="J127" s="128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9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153">
        <f t="shared" ref="I133:L134" si="14">I134</f>
        <v>0</v>
      </c>
      <c r="J133" s="152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9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129">
        <f>I135</f>
        <v>0</v>
      </c>
      <c r="J134" s="128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9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9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9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129">
        <f>I139</f>
        <v>0</v>
      </c>
      <c r="J138" s="128">
        <f t="shared" ref="J138:L139" si="15">J139</f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151">
        <f>I140</f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129">
        <f>I150</f>
        <v>0</v>
      </c>
      <c r="J149" s="128">
        <f t="shared" ref="J149:L150" si="16">J150</f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129">
        <f>I151</f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129">
        <f>I154</f>
        <v>0</v>
      </c>
      <c r="J153" s="128">
        <f t="shared" ref="J153:L155" si="17">J154</f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125">
        <f>I155</f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129">
        <f>I156</f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110">
        <f>SUM(I169+I221+I280)</f>
        <v>600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127">
        <f>SUM(I170+I192+I200+I211+I215)</f>
        <v>600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123">
        <f>SUM(I171+I174+I179+I184+I189)</f>
        <v>600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127">
        <f>I180</f>
        <v>600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127">
        <f>SUM(I181:I183)</f>
        <v>600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126">
        <v>600</v>
      </c>
      <c r="J182" s="117"/>
      <c r="K182" s="117"/>
      <c r="L182" s="117"/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123">
        <f>I212</f>
        <v>0</v>
      </c>
      <c r="J211" s="124">
        <f t="shared" ref="J211:L213" si="22">J212</f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149">
        <f>I213</f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127">
        <f>I214</f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127">
        <f>I245</f>
        <v>0</v>
      </c>
      <c r="J244" s="128">
        <f t="shared" ref="J244:L245" si="25">J245</f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127">
        <f>I246</f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127">
        <f>I271</f>
        <v>0</v>
      </c>
      <c r="J270" s="128">
        <f t="shared" ref="J270:L271" si="26">J271</f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127">
        <f>I272</f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127">
        <f>I274</f>
        <v>0</v>
      </c>
      <c r="J273" s="157">
        <f t="shared" ref="J273:L274" si="27">J274</f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127">
        <f>I275</f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127">
        <f>I334</f>
        <v>0</v>
      </c>
      <c r="J333" s="128">
        <f t="shared" ref="J333:L334" si="32">J334</f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129">
        <f>I335</f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9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9">
        <f>SUM(I30+I168)</f>
        <v>306100</v>
      </c>
      <c r="J336" s="255">
        <f>SUM(J30+J168)</f>
        <v>224600</v>
      </c>
      <c r="K336" s="255">
        <f>SUM(K30+K168)</f>
        <v>219265.91</v>
      </c>
      <c r="L336" s="255">
        <f>SUM(L30+L168)</f>
        <v>219266.91</v>
      </c>
      <c r="M336" s="3"/>
      <c r="N336" s="3"/>
      <c r="O336" s="3"/>
      <c r="P336" s="3"/>
      <c r="Q336" s="3"/>
    </row>
    <row r="337" spans="1:17" ht="9" customHeight="1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30" customHeight="1">
      <c r="A340" s="9"/>
      <c r="B340" s="97"/>
      <c r="C340" s="97"/>
      <c r="D340" s="184"/>
      <c r="E340" s="184"/>
      <c r="F340" s="184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7"/>
      <c r="H341" s="240"/>
      <c r="I341" s="186" t="s">
        <v>132</v>
      </c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J348" s="1" t="s">
        <v>207</v>
      </c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H340:L340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G341" name="Range74_1"/>
    <protectedRange sqref="G340" name="Range74_2"/>
    <protectedRange sqref="A9:L9" name="Range69_1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23">
    <mergeCell ref="G6:K6"/>
    <mergeCell ref="A7:L7"/>
    <mergeCell ref="G8:K8"/>
    <mergeCell ref="G15:K15"/>
    <mergeCell ref="A9:L9"/>
    <mergeCell ref="B13:L13"/>
    <mergeCell ref="G11:K11"/>
    <mergeCell ref="D344:G344"/>
    <mergeCell ref="G10:K10"/>
    <mergeCell ref="K344:L344"/>
    <mergeCell ref="K341:L341"/>
    <mergeCell ref="L27:L28"/>
    <mergeCell ref="A18:L18"/>
    <mergeCell ref="C22:I22"/>
    <mergeCell ref="K27:K28"/>
    <mergeCell ref="I27:J27"/>
    <mergeCell ref="A29:F29"/>
    <mergeCell ref="H27:H28"/>
    <mergeCell ref="G16:K16"/>
    <mergeCell ref="E17:K17"/>
    <mergeCell ref="A27:F28"/>
    <mergeCell ref="G25:H25"/>
    <mergeCell ref="G27:G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821"/>
  <sheetViews>
    <sheetView showZeros="0" topLeftCell="A7" zoomScaleNormal="100" zoomScaleSheetLayoutView="120" workbookViewId="0">
      <selection activeCell="S338" sqref="S33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tr">
        <f ca="1">'f2 biud'!G15:K15</f>
        <v>2016-10-14  Nr.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198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6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SUM(I31+I41+I61+I82+I89+I105+I127+I143+I152)</f>
        <v>1300</v>
      </c>
      <c r="J30" s="110">
        <f>SUM(J31+J41+J61+J82+J89+J105+J127+J143+J152)</f>
        <v>1000</v>
      </c>
      <c r="K30" s="252">
        <f>SUM(K31+K41+K61+K82+K89+K105+K127+K143+K152)</f>
        <v>666.26</v>
      </c>
      <c r="L30" s="253">
        <f>SUM(L31+L41+L61+L82+L89+L105+L127+L143+L152)</f>
        <v>665.26</v>
      </c>
      <c r="M30" s="96"/>
      <c r="N30" s="96"/>
      <c r="O30" s="96"/>
      <c r="P30" s="96"/>
      <c r="Q30" s="96"/>
    </row>
    <row r="31" spans="1:17" ht="9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9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9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t="9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9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9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9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t="9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9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9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9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9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t="9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9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SUM(I45:I60)</f>
        <v>0</v>
      </c>
      <c r="J44" s="149">
        <f>SUM(J45:J60)</f>
        <v>0</v>
      </c>
      <c r="K44" s="149">
        <f>SUM(K45:K60)</f>
        <v>0</v>
      </c>
      <c r="L44" s="149">
        <f>SUM(L45:L60)</f>
        <v>0</v>
      </c>
      <c r="M44" s="3"/>
      <c r="N44" s="3"/>
      <c r="O44" s="3"/>
      <c r="P44" s="3"/>
      <c r="Q44" s="3"/>
    </row>
    <row r="45" spans="1:17" ht="9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9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9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9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9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9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117"/>
      <c r="J55" s="116"/>
      <c r="K55" s="116"/>
      <c r="L55" s="116"/>
      <c r="M55" s="3"/>
      <c r="N55" s="3"/>
      <c r="O55" s="3"/>
      <c r="P55" s="3"/>
      <c r="Q55" s="3"/>
    </row>
    <row r="56" spans="1:17" ht="9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9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117"/>
      <c r="J59" s="116"/>
      <c r="K59" s="116"/>
      <c r="L59" s="116"/>
      <c r="M59" s="3"/>
      <c r="N59" s="3"/>
      <c r="O59" s="3"/>
      <c r="P59" s="3"/>
      <c r="Q59" s="3"/>
    </row>
    <row r="60" spans="1:17" ht="9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123">
        <f t="shared" ref="I90:L91" si="5">I91</f>
        <v>0</v>
      </c>
      <c r="J90" s="124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127">
        <f t="shared" si="5"/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127">
        <f t="shared" ref="I95:L96" si="6">I96</f>
        <v>0</v>
      </c>
      <c r="J95" s="128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127">
        <f t="shared" si="6"/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127">
        <f t="shared" ref="I111:L113" si="9">I112</f>
        <v>0</v>
      </c>
      <c r="J111" s="128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127">
        <f t="shared" si="9"/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154">
        <f t="shared" si="9"/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123">
        <f t="shared" ref="I115:L117" si="10">I116</f>
        <v>0</v>
      </c>
      <c r="J115" s="124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127">
        <f t="shared" si="10"/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123">
        <f t="shared" ref="I119:L121" si="11">I120</f>
        <v>0</v>
      </c>
      <c r="J119" s="124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127">
        <f t="shared" si="11"/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149">
        <f t="shared" ref="I123:L125" si="12">I124</f>
        <v>0</v>
      </c>
      <c r="J123" s="15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127">
        <f t="shared" si="12"/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12.75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.9499999999999993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129">
        <f>SUM(I128+I133+I138)</f>
        <v>1300</v>
      </c>
      <c r="J127" s="128">
        <f>SUM(J128+J133+J138)</f>
        <v>1000</v>
      </c>
      <c r="K127" s="250">
        <f>SUM(K128+K133+K138)</f>
        <v>666.26</v>
      </c>
      <c r="L127" s="248">
        <f>SUM(L128+L133+L138)</f>
        <v>665.26</v>
      </c>
      <c r="M127" s="3"/>
      <c r="N127" s="3"/>
      <c r="O127" s="3"/>
      <c r="P127" s="3"/>
      <c r="Q127" s="3"/>
    </row>
    <row r="128" spans="1:17" ht="9.9499999999999993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.9499999999999993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.9499999999999993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.9499999999999993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.9499999999999993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.9499999999999993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153">
        <f t="shared" ref="I133:L134" si="14">I134</f>
        <v>1300</v>
      </c>
      <c r="J133" s="152">
        <f t="shared" si="14"/>
        <v>1000</v>
      </c>
      <c r="K133" s="257">
        <f t="shared" si="14"/>
        <v>666.26</v>
      </c>
      <c r="L133" s="247">
        <f t="shared" si="14"/>
        <v>665.26</v>
      </c>
      <c r="M133" s="3"/>
      <c r="N133" s="3"/>
      <c r="O133" s="3"/>
      <c r="P133" s="3"/>
      <c r="Q133" s="3"/>
    </row>
    <row r="134" spans="1:17" ht="9.9499999999999993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129">
        <f t="shared" si="14"/>
        <v>1300</v>
      </c>
      <c r="J134" s="128">
        <f t="shared" si="14"/>
        <v>1000</v>
      </c>
      <c r="K134" s="250">
        <f t="shared" si="14"/>
        <v>666.26</v>
      </c>
      <c r="L134" s="248">
        <f t="shared" si="14"/>
        <v>665.26</v>
      </c>
      <c r="M134" s="3"/>
      <c r="N134" s="3"/>
      <c r="O134" s="3"/>
      <c r="P134" s="3"/>
      <c r="Q134" s="3"/>
    </row>
    <row r="135" spans="1:17" ht="9.9499999999999993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129">
        <f>SUM(I136:I137)</f>
        <v>1300</v>
      </c>
      <c r="J135" s="128">
        <f>SUM(J136:J137)</f>
        <v>1000</v>
      </c>
      <c r="K135" s="250">
        <f>SUM(K136:K137)</f>
        <v>666.26</v>
      </c>
      <c r="L135" s="248">
        <f>SUM(L136:L137)</f>
        <v>665.26</v>
      </c>
      <c r="M135" s="3"/>
      <c r="N135" s="3"/>
      <c r="O135" s="3"/>
      <c r="P135" s="3"/>
      <c r="Q135" s="3"/>
    </row>
    <row r="136" spans="1:17" ht="9.9499999999999993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133">
        <v>1300</v>
      </c>
      <c r="J136" s="116">
        <f>300+600+100</f>
        <v>1000</v>
      </c>
      <c r="K136" s="246">
        <v>666.26</v>
      </c>
      <c r="L136" s="246">
        <v>665.26</v>
      </c>
      <c r="M136" s="3"/>
      <c r="N136" s="3"/>
      <c r="O136" s="3"/>
      <c r="P136" s="3"/>
      <c r="Q136" s="3"/>
    </row>
    <row r="137" spans="1:17" ht="9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129">
        <f t="shared" ref="I138:L139" si="15">I139</f>
        <v>0</v>
      </c>
      <c r="J138" s="128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151">
        <f t="shared" si="15"/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129">
        <f t="shared" ref="I149:L150" si="16">I150</f>
        <v>0</v>
      </c>
      <c r="J149" s="128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129">
        <f t="shared" si="16"/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129">
        <f t="shared" ref="I153:L155" si="17">I154</f>
        <v>0</v>
      </c>
      <c r="J153" s="128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125">
        <f t="shared" si="17"/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129">
        <f t="shared" si="17"/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110">
        <f>SUM(I169+I221+I280)</f>
        <v>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127">
        <f>SUM(I170+I192+I200+I211+I215)</f>
        <v>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123">
        <f>SUM(I171+I174+I179+I184+I189)</f>
        <v>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127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127">
        <f>SUM(I181:I183)</f>
        <v>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126"/>
      <c r="J182" s="117"/>
      <c r="K182" s="117"/>
      <c r="L182" s="117"/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123">
        <f t="shared" ref="I211:L213" si="22">I212</f>
        <v>0</v>
      </c>
      <c r="J211" s="124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149">
        <f t="shared" si="22"/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127">
        <f t="shared" si="22"/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127">
        <f t="shared" ref="I244:L245" si="25">I245</f>
        <v>0</v>
      </c>
      <c r="J244" s="128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127">
        <f t="shared" si="25"/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127">
        <f t="shared" ref="I270:L271" si="26">I271</f>
        <v>0</v>
      </c>
      <c r="J270" s="128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127">
        <f t="shared" si="26"/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127">
        <f t="shared" ref="I273:L274" si="27">I274</f>
        <v>0</v>
      </c>
      <c r="J273" s="157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127">
        <f t="shared" si="27"/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127">
        <f t="shared" ref="I333:L334" si="32">I334</f>
        <v>0</v>
      </c>
      <c r="J333" s="128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129">
        <f t="shared" si="32"/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9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140">
        <f>SUM(I30+I168)</f>
        <v>1300</v>
      </c>
      <c r="J336" s="141">
        <f>SUM(J30+J168)</f>
        <v>1000</v>
      </c>
      <c r="K336" s="255">
        <f>SUM(K30+K168)</f>
        <v>666.26</v>
      </c>
      <c r="L336" s="256">
        <f>SUM(L30+L168)</f>
        <v>665.26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8.5" customHeight="1">
      <c r="A340" s="9"/>
      <c r="B340" s="97"/>
      <c r="C340" s="97"/>
      <c r="D340" s="184"/>
      <c r="E340" s="184"/>
      <c r="F340" s="184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185"/>
      <c r="H341" s="27"/>
      <c r="I341" s="3"/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240"/>
      <c r="F342" s="240"/>
      <c r="G342" s="185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H341:I341" name="Range74_1"/>
    <protectedRange sqref="G341:G342" name="Range74_2"/>
    <protectedRange sqref="A9:L9" name="Range69_1"/>
    <protectedRange sqref="H340:L340" name="Range74_3"/>
    <protectedRange sqref="G340" name="Range74_2_1"/>
  </protectedRanges>
  <mergeCells count="23">
    <mergeCell ref="I27:J27"/>
    <mergeCell ref="H27:H28"/>
    <mergeCell ref="A27:F28"/>
    <mergeCell ref="A18:L18"/>
    <mergeCell ref="G15:K15"/>
    <mergeCell ref="E17:K17"/>
    <mergeCell ref="D344:G344"/>
    <mergeCell ref="K344:L344"/>
    <mergeCell ref="K341:L341"/>
    <mergeCell ref="K27:K28"/>
    <mergeCell ref="G27:G28"/>
    <mergeCell ref="L27:L28"/>
    <mergeCell ref="A29:F29"/>
    <mergeCell ref="C22:I22"/>
    <mergeCell ref="G16:K16"/>
    <mergeCell ref="G25:H25"/>
    <mergeCell ref="G6:K6"/>
    <mergeCell ref="A7:L7"/>
    <mergeCell ref="G8:K8"/>
    <mergeCell ref="A9:L9"/>
    <mergeCell ref="B13:L13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821"/>
  <sheetViews>
    <sheetView showZeros="0" topLeftCell="A277" zoomScaleNormal="100" zoomScaleSheetLayoutView="120" workbookViewId="0">
      <selection activeCell="A320" sqref="A320:IV32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tr">
        <f ca="1">'f2 biud v pav'!G15:K15</f>
        <v>2016-10-14  Nr.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199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.9499999999999993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SUM(I31+I41+I61+I82+I89+I105+I127+I143+I152)</f>
        <v>19500</v>
      </c>
      <c r="J30" s="110">
        <f>SUM(J31+J41+J61+J82+J89+J105+J127+J143+J152)</f>
        <v>13200</v>
      </c>
      <c r="K30" s="252">
        <f>SUM(K31+K41+K61+K82+K89+K105+K127+K143+K152)</f>
        <v>12656.320000000002</v>
      </c>
      <c r="L30" s="253">
        <f>SUM(L31+L41+L61+L82+L89+L105+L127+L143+L152)</f>
        <v>12656.320000000002</v>
      </c>
      <c r="M30" s="96"/>
      <c r="N30" s="96"/>
      <c r="O30" s="96"/>
      <c r="P30" s="96"/>
      <c r="Q30" s="96"/>
    </row>
    <row r="31" spans="1:17" ht="9.9499999999999993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19500</v>
      </c>
      <c r="J31" s="110">
        <f>SUM(J32+J37)</f>
        <v>13200</v>
      </c>
      <c r="K31" s="251">
        <f>SUM(K32+K37)</f>
        <v>12656.320000000002</v>
      </c>
      <c r="L31" s="254">
        <f>SUM(L32+L37)</f>
        <v>12656.320000000002</v>
      </c>
      <c r="M31" s="3"/>
      <c r="N31" s="3"/>
      <c r="O31" s="3"/>
      <c r="P31" s="3"/>
      <c r="Q31" s="3"/>
    </row>
    <row r="32" spans="1:17" ht="9.9499999999999993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14900</v>
      </c>
      <c r="J32" s="127">
        <f t="shared" si="0"/>
        <v>10100</v>
      </c>
      <c r="K32" s="250">
        <f t="shared" si="0"/>
        <v>9662.7900000000009</v>
      </c>
      <c r="L32" s="248">
        <f t="shared" si="0"/>
        <v>9662.7900000000009</v>
      </c>
      <c r="M32" s="3"/>
      <c r="N32" s="3"/>
      <c r="O32" s="3"/>
      <c r="P32" s="3"/>
      <c r="Q32" s="3"/>
    </row>
    <row r="33" spans="1:17" ht="9.9499999999999993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14900</v>
      </c>
      <c r="J33" s="127">
        <f t="shared" si="0"/>
        <v>10100</v>
      </c>
      <c r="K33" s="250">
        <f t="shared" si="0"/>
        <v>9662.7900000000009</v>
      </c>
      <c r="L33" s="248">
        <f t="shared" si="0"/>
        <v>9662.7900000000009</v>
      </c>
      <c r="M33" s="3"/>
      <c r="N33" s="3"/>
      <c r="O33" s="3"/>
      <c r="P33" s="3"/>
      <c r="Q33" s="3"/>
    </row>
    <row r="34" spans="1:17" ht="9.9499999999999993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14900</v>
      </c>
      <c r="J34" s="127">
        <f>SUM(J35:J36)</f>
        <v>10100</v>
      </c>
      <c r="K34" s="250">
        <f>SUM(K35:K36)</f>
        <v>9662.7900000000009</v>
      </c>
      <c r="L34" s="248">
        <f>SUM(L35:L36)</f>
        <v>9662.7900000000009</v>
      </c>
      <c r="M34" s="3"/>
      <c r="N34" s="3"/>
      <c r="O34" s="3"/>
      <c r="P34" s="3"/>
      <c r="Q34" s="3"/>
    </row>
    <row r="35" spans="1:17" ht="9.9499999999999993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14900</v>
      </c>
      <c r="J35" s="116">
        <f>2500+6800+800</f>
        <v>10100</v>
      </c>
      <c r="K35" s="246">
        <v>9662.7900000000009</v>
      </c>
      <c r="L35" s="246">
        <v>9662.7900000000009</v>
      </c>
      <c r="M35" s="3"/>
      <c r="N35" s="3"/>
      <c r="O35" s="3"/>
      <c r="P35" s="3"/>
      <c r="Q35" s="3"/>
    </row>
    <row r="36" spans="1:17" ht="9.9499999999999993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9.9499999999999993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4600</v>
      </c>
      <c r="J37" s="127">
        <f t="shared" si="1"/>
        <v>3100</v>
      </c>
      <c r="K37" s="250">
        <f t="shared" si="1"/>
        <v>2993.53</v>
      </c>
      <c r="L37" s="248">
        <f t="shared" si="1"/>
        <v>2993.53</v>
      </c>
      <c r="M37" s="3"/>
      <c r="N37" s="3"/>
      <c r="O37" s="3"/>
      <c r="P37" s="3"/>
      <c r="Q37" s="3"/>
    </row>
    <row r="38" spans="1:17" ht="9.9499999999999993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4600</v>
      </c>
      <c r="J38" s="127">
        <f t="shared" si="1"/>
        <v>3100</v>
      </c>
      <c r="K38" s="248">
        <f t="shared" si="1"/>
        <v>2993.53</v>
      </c>
      <c r="L38" s="248">
        <f t="shared" si="1"/>
        <v>2993.53</v>
      </c>
      <c r="M38" s="3"/>
      <c r="N38" s="3"/>
      <c r="O38" s="3"/>
      <c r="P38" s="3"/>
      <c r="Q38" s="3"/>
    </row>
    <row r="39" spans="1:17" ht="9.9499999999999993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4600</v>
      </c>
      <c r="J39" s="127">
        <f t="shared" si="1"/>
        <v>3100</v>
      </c>
      <c r="K39" s="248">
        <f t="shared" si="1"/>
        <v>2993.53</v>
      </c>
      <c r="L39" s="248">
        <f t="shared" si="1"/>
        <v>2993.53</v>
      </c>
      <c r="M39" s="3"/>
      <c r="N39" s="3"/>
      <c r="O39" s="3"/>
      <c r="P39" s="3"/>
      <c r="Q39" s="3"/>
    </row>
    <row r="40" spans="1:17" ht="9.9499999999999993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4600</v>
      </c>
      <c r="J40" s="116">
        <f>800+2100+200</f>
        <v>3100</v>
      </c>
      <c r="K40" s="246">
        <v>2993.53</v>
      </c>
      <c r="L40" s="246">
        <v>2993.53</v>
      </c>
      <c r="M40" s="3"/>
      <c r="N40" s="3"/>
      <c r="O40" s="3"/>
      <c r="P40" s="3"/>
      <c r="Q40" s="3"/>
    </row>
    <row r="41" spans="1:17" ht="9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9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t="9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9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SUM(I45:I60)</f>
        <v>0</v>
      </c>
      <c r="J44" s="149">
        <f>SUM(J45:J60)</f>
        <v>0</v>
      </c>
      <c r="K44" s="149">
        <f>SUM(K45:K60)</f>
        <v>0</v>
      </c>
      <c r="L44" s="149">
        <f>SUM(L45:L60)</f>
        <v>0</v>
      </c>
      <c r="M44" s="3"/>
      <c r="N44" s="3"/>
      <c r="O44" s="3"/>
      <c r="P44" s="3"/>
      <c r="Q44" s="3"/>
    </row>
    <row r="45" spans="1:17" ht="9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9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9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9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9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9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117"/>
      <c r="J55" s="116"/>
      <c r="K55" s="116"/>
      <c r="L55" s="116"/>
      <c r="M55" s="3"/>
      <c r="N55" s="3"/>
      <c r="O55" s="3"/>
      <c r="P55" s="3"/>
      <c r="Q55" s="3"/>
    </row>
    <row r="56" spans="1:17" ht="9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9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117"/>
      <c r="J59" s="116"/>
      <c r="K59" s="116"/>
      <c r="L59" s="116"/>
      <c r="M59" s="3"/>
      <c r="N59" s="3"/>
      <c r="O59" s="3"/>
      <c r="P59" s="3"/>
      <c r="Q59" s="3"/>
    </row>
    <row r="60" spans="1:17" ht="9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123">
        <f t="shared" ref="I90:L91" si="5">I91</f>
        <v>0</v>
      </c>
      <c r="J90" s="124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127">
        <f t="shared" si="5"/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127">
        <f t="shared" ref="I95:L96" si="6">I96</f>
        <v>0</v>
      </c>
      <c r="J95" s="128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127">
        <f t="shared" si="6"/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127">
        <f t="shared" ref="I111:L113" si="9">I112</f>
        <v>0</v>
      </c>
      <c r="J111" s="128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127">
        <f t="shared" si="9"/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154">
        <f t="shared" si="9"/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123">
        <f t="shared" ref="I115:L117" si="10">I116</f>
        <v>0</v>
      </c>
      <c r="J115" s="124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127">
        <f t="shared" si="10"/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123">
        <f t="shared" ref="I119:L121" si="11">I120</f>
        <v>0</v>
      </c>
      <c r="J119" s="124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127">
        <f t="shared" si="11"/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149">
        <f t="shared" ref="I123:L125" si="12">I124</f>
        <v>0</v>
      </c>
      <c r="J123" s="15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127">
        <f t="shared" si="12"/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129">
        <f>SUM(I128+I133+I138)</f>
        <v>0</v>
      </c>
      <c r="J127" s="128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9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153">
        <f t="shared" ref="I133:L134" si="14">I134</f>
        <v>0</v>
      </c>
      <c r="J133" s="152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9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129">
        <f t="shared" si="14"/>
        <v>0</v>
      </c>
      <c r="J134" s="128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9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9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9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129">
        <f t="shared" ref="I138:L139" si="15">I139</f>
        <v>0</v>
      </c>
      <c r="J138" s="128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151">
        <f t="shared" si="15"/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129">
        <f t="shared" ref="I149:L150" si="16">I150</f>
        <v>0</v>
      </c>
      <c r="J149" s="128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129">
        <f t="shared" si="16"/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129">
        <f t="shared" ref="I153:L155" si="17">I154</f>
        <v>0</v>
      </c>
      <c r="J153" s="128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125">
        <f t="shared" si="17"/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129">
        <f t="shared" si="17"/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110">
        <f>SUM(I169+I221+I280)</f>
        <v>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127">
        <f>SUM(I170+I192+I200+I211+I215)</f>
        <v>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123">
        <f>SUM(I171+I174+I179+I184+I189)</f>
        <v>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127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127">
        <f>SUM(I181:I183)</f>
        <v>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126"/>
      <c r="J182" s="117"/>
      <c r="K182" s="117"/>
      <c r="L182" s="117"/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123">
        <f t="shared" ref="I211:L213" si="22">I212</f>
        <v>0</v>
      </c>
      <c r="J211" s="124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149">
        <f t="shared" si="22"/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127">
        <f t="shared" si="22"/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127">
        <f t="shared" ref="I244:L245" si="25">I245</f>
        <v>0</v>
      </c>
      <c r="J244" s="128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127">
        <f t="shared" si="25"/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127">
        <f t="shared" ref="I270:L271" si="26">I271</f>
        <v>0</v>
      </c>
      <c r="J270" s="128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127">
        <f t="shared" si="26"/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127">
        <f t="shared" ref="I273:L274" si="27">I274</f>
        <v>0</v>
      </c>
      <c r="J273" s="157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127">
        <f t="shared" si="27"/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127">
        <f t="shared" ref="I333:L334" si="32">I334</f>
        <v>0</v>
      </c>
      <c r="J333" s="128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129">
        <f t="shared" si="32"/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18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140">
        <f>SUM(I30+I168)</f>
        <v>19500</v>
      </c>
      <c r="J336" s="141">
        <f>SUM(J30+J168)</f>
        <v>13200</v>
      </c>
      <c r="K336" s="255">
        <f>SUM(K30+K168)</f>
        <v>12656.320000000002</v>
      </c>
      <c r="L336" s="256">
        <f>SUM(L30+L168)</f>
        <v>12656.320000000002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5.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G339:L339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A9:L9" name="Range69_1"/>
    <protectedRange sqref="H340:L340" name="Range74_1"/>
    <protectedRange sqref="G340" name="Range74_2"/>
  </protectedRanges>
  <mergeCells count="23">
    <mergeCell ref="I27:J27"/>
    <mergeCell ref="H27:H28"/>
    <mergeCell ref="A27:F28"/>
    <mergeCell ref="A18:L18"/>
    <mergeCell ref="G15:K15"/>
    <mergeCell ref="E17:K17"/>
    <mergeCell ref="D344:G344"/>
    <mergeCell ref="K344:L344"/>
    <mergeCell ref="K341:L341"/>
    <mergeCell ref="K27:K28"/>
    <mergeCell ref="G27:G28"/>
    <mergeCell ref="L27:L28"/>
    <mergeCell ref="A29:F29"/>
    <mergeCell ref="C22:I22"/>
    <mergeCell ref="G16:K16"/>
    <mergeCell ref="G25:H25"/>
    <mergeCell ref="G6:K6"/>
    <mergeCell ref="A7:L7"/>
    <mergeCell ref="G8:K8"/>
    <mergeCell ref="A9:L9"/>
    <mergeCell ref="B13:L13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821"/>
  <sheetViews>
    <sheetView showZeros="0" zoomScaleNormal="100" zoomScaleSheetLayoutView="120" workbookViewId="0">
      <selection activeCell="S28" sqref="S2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3">
        <v>42656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206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 t="s">
        <v>204</v>
      </c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23" t="s">
        <v>205</v>
      </c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199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SUM(I31+I41+I61+I82+I89+I105+I127+I143+I152)</f>
        <v>400</v>
      </c>
      <c r="J30" s="110">
        <f>SUM(J31+J41+J61+J82+J89+J105+J127+J143+J152)</f>
        <v>400</v>
      </c>
      <c r="K30" s="252">
        <f>SUM(K31+K41+K61+K82+K89+K105+K127+K143+K152)</f>
        <v>399.02</v>
      </c>
      <c r="L30" s="253">
        <f>SUM(L31+L41+L61+L82+L89+L105+L127+L143+L152)</f>
        <v>399.02</v>
      </c>
      <c r="M30" s="96"/>
      <c r="N30" s="96"/>
      <c r="O30" s="96"/>
      <c r="P30" s="96"/>
      <c r="Q30" s="96"/>
    </row>
    <row r="31" spans="1:17" ht="9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9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0</v>
      </c>
      <c r="J32" s="127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9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0</v>
      </c>
      <c r="J33" s="127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9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9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246"/>
      <c r="L35" s="246"/>
      <c r="M35" s="3"/>
      <c r="N35" s="3"/>
      <c r="O35" s="3"/>
      <c r="P35" s="3"/>
      <c r="Q35" s="3"/>
    </row>
    <row r="36" spans="1:17" ht="9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9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0</v>
      </c>
      <c r="J37" s="127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9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0</v>
      </c>
      <c r="J38" s="127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9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0</v>
      </c>
      <c r="J39" s="127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9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246"/>
      <c r="L40" s="246"/>
      <c r="M40" s="3"/>
      <c r="N40" s="3"/>
      <c r="O40" s="3"/>
      <c r="P40" s="3"/>
      <c r="Q40" s="3"/>
    </row>
    <row r="41" spans="1:17" ht="9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400</v>
      </c>
      <c r="J41" s="119">
        <f t="shared" si="2"/>
        <v>400</v>
      </c>
      <c r="K41" s="249">
        <f t="shared" si="2"/>
        <v>399.02</v>
      </c>
      <c r="L41" s="249">
        <f t="shared" si="2"/>
        <v>399.02</v>
      </c>
      <c r="M41" s="3"/>
      <c r="N41" s="3"/>
      <c r="O41" s="3"/>
      <c r="P41" s="3"/>
      <c r="Q41" s="3"/>
    </row>
    <row r="42" spans="1:17" ht="9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400</v>
      </c>
      <c r="J42" s="129">
        <f t="shared" si="2"/>
        <v>400</v>
      </c>
      <c r="K42" s="248">
        <f t="shared" si="2"/>
        <v>399.02</v>
      </c>
      <c r="L42" s="250">
        <f t="shared" si="2"/>
        <v>399.02</v>
      </c>
      <c r="M42" s="3"/>
      <c r="N42" s="3"/>
      <c r="O42" s="3"/>
      <c r="P42" s="3"/>
      <c r="Q42" s="3"/>
    </row>
    <row r="43" spans="1:17" ht="9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400</v>
      </c>
      <c r="J43" s="129">
        <f t="shared" si="2"/>
        <v>400</v>
      </c>
      <c r="K43" s="247">
        <f t="shared" si="2"/>
        <v>399.02</v>
      </c>
      <c r="L43" s="247">
        <f t="shared" si="2"/>
        <v>399.02</v>
      </c>
      <c r="M43" s="3"/>
      <c r="N43" s="3"/>
      <c r="O43" s="3"/>
      <c r="P43" s="3"/>
      <c r="Q43" s="3"/>
    </row>
    <row r="44" spans="1:17" ht="9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SUM(I45:I60)</f>
        <v>400</v>
      </c>
      <c r="J44" s="149">
        <f>SUM(J45:J60)</f>
        <v>400</v>
      </c>
      <c r="K44" s="149">
        <f>SUM(K45:K60)</f>
        <v>399.02</v>
      </c>
      <c r="L44" s="149">
        <f>SUM(L45:L60)</f>
        <v>399.02</v>
      </c>
      <c r="M44" s="3"/>
      <c r="N44" s="3"/>
      <c r="O44" s="3"/>
      <c r="P44" s="3"/>
      <c r="Q44" s="3"/>
    </row>
    <row r="45" spans="1:17" ht="9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9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9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9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9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9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117"/>
      <c r="J55" s="116"/>
      <c r="K55" s="116"/>
      <c r="L55" s="116"/>
      <c r="M55" s="3"/>
      <c r="N55" s="3"/>
      <c r="O55" s="3"/>
      <c r="P55" s="3"/>
      <c r="Q55" s="3"/>
    </row>
    <row r="56" spans="1:17" ht="9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9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117"/>
      <c r="J59" s="116"/>
      <c r="K59" s="116"/>
      <c r="L59" s="116"/>
      <c r="M59" s="3"/>
      <c r="N59" s="3"/>
      <c r="O59" s="3"/>
      <c r="P59" s="3"/>
      <c r="Q59" s="3"/>
    </row>
    <row r="60" spans="1:17" ht="9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117">
        <v>400</v>
      </c>
      <c r="J60" s="116">
        <v>400</v>
      </c>
      <c r="K60" s="246">
        <v>399.02</v>
      </c>
      <c r="L60" s="246">
        <v>399.02</v>
      </c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123">
        <f t="shared" ref="I90:L91" si="5">I91</f>
        <v>0</v>
      </c>
      <c r="J90" s="124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127">
        <f t="shared" si="5"/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127">
        <f t="shared" ref="I95:L96" si="6">I96</f>
        <v>0</v>
      </c>
      <c r="J95" s="128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127">
        <f t="shared" si="6"/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127">
        <f t="shared" ref="I111:L113" si="9">I112</f>
        <v>0</v>
      </c>
      <c r="J111" s="128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127">
        <f t="shared" si="9"/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154">
        <f t="shared" si="9"/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123">
        <f t="shared" ref="I115:L117" si="10">I116</f>
        <v>0</v>
      </c>
      <c r="J115" s="124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127">
        <f t="shared" si="10"/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123">
        <f t="shared" ref="I119:L121" si="11">I120</f>
        <v>0</v>
      </c>
      <c r="J119" s="124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127">
        <f t="shared" si="11"/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149">
        <f t="shared" ref="I123:L125" si="12">I124</f>
        <v>0</v>
      </c>
      <c r="J123" s="15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127">
        <f t="shared" si="12"/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129">
        <f>SUM(I128+I133+I138)</f>
        <v>0</v>
      </c>
      <c r="J127" s="128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9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153">
        <f t="shared" ref="I133:L134" si="14">I134</f>
        <v>0</v>
      </c>
      <c r="J133" s="152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9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129">
        <f t="shared" si="14"/>
        <v>0</v>
      </c>
      <c r="J134" s="128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9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9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9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129">
        <f t="shared" ref="I138:L139" si="15">I139</f>
        <v>0</v>
      </c>
      <c r="J138" s="128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151">
        <f t="shared" si="15"/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129">
        <f t="shared" ref="I149:L150" si="16">I150</f>
        <v>0</v>
      </c>
      <c r="J149" s="128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129">
        <f t="shared" si="16"/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129">
        <f t="shared" ref="I153:L155" si="17">I154</f>
        <v>0</v>
      </c>
      <c r="J153" s="128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125">
        <f t="shared" si="17"/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129">
        <f t="shared" si="17"/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110">
        <f>SUM(I169+I221+I280)</f>
        <v>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127">
        <f>SUM(I170+I192+I200+I211+I215)</f>
        <v>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123">
        <f>SUM(I171+I174+I179+I184+I189)</f>
        <v>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127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127">
        <f>SUM(I181:I183)</f>
        <v>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126"/>
      <c r="J182" s="117"/>
      <c r="K182" s="117"/>
      <c r="L182" s="117"/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123">
        <f t="shared" ref="I211:L213" si="22">I212</f>
        <v>0</v>
      </c>
      <c r="J211" s="124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149">
        <f t="shared" si="22"/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127">
        <f t="shared" si="22"/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127">
        <f t="shared" ref="I244:L245" si="25">I245</f>
        <v>0</v>
      </c>
      <c r="J244" s="128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127">
        <f t="shared" si="25"/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127">
        <f t="shared" ref="I270:L271" si="26">I271</f>
        <v>0</v>
      </c>
      <c r="J270" s="128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127">
        <f t="shared" si="26"/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127">
        <f t="shared" ref="I273:L274" si="27">I274</f>
        <v>0</v>
      </c>
      <c r="J273" s="157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127">
        <f t="shared" si="27"/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127">
        <f t="shared" ref="I333:L334" si="32">I334</f>
        <v>0</v>
      </c>
      <c r="J333" s="128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129">
        <f t="shared" si="32"/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9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140">
        <f>SUM(I30+I168)</f>
        <v>400</v>
      </c>
      <c r="J336" s="141">
        <f>SUM(J30+J168)</f>
        <v>400</v>
      </c>
      <c r="K336" s="255">
        <f>SUM(K30+K168)</f>
        <v>399.02</v>
      </c>
      <c r="L336" s="256">
        <f>SUM(L30+L168)</f>
        <v>399.02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5.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G339:L339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A9:L9" name="Range69_1"/>
    <protectedRange sqref="H340:L340" name="Range74_1"/>
    <protectedRange sqref="G340" name="Range74_2"/>
  </protectedRanges>
  <mergeCells count="23">
    <mergeCell ref="E17:K17"/>
    <mergeCell ref="B13:L13"/>
    <mergeCell ref="G16:K16"/>
    <mergeCell ref="G25:H25"/>
    <mergeCell ref="C22:I22"/>
    <mergeCell ref="A18:L18"/>
    <mergeCell ref="G6:K6"/>
    <mergeCell ref="A7:L7"/>
    <mergeCell ref="G8:K8"/>
    <mergeCell ref="A9:L9"/>
    <mergeCell ref="G10:K10"/>
    <mergeCell ref="G11:K11"/>
    <mergeCell ref="G15:K15"/>
    <mergeCell ref="D344:G344"/>
    <mergeCell ref="K344:L344"/>
    <mergeCell ref="K341:L341"/>
    <mergeCell ref="K27:K28"/>
    <mergeCell ref="G27:G28"/>
    <mergeCell ref="A29:F29"/>
    <mergeCell ref="I27:J27"/>
    <mergeCell ref="H27:H28"/>
    <mergeCell ref="A27:F28"/>
    <mergeCell ref="L27:L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821"/>
  <sheetViews>
    <sheetView showZeros="0" topLeftCell="A274" zoomScaleNormal="100" zoomScaleSheetLayoutView="120" workbookViewId="0">
      <selection activeCell="S331" sqref="S33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212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3">
        <v>42656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206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 t="s">
        <v>204</v>
      </c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23" t="s">
        <v>205</v>
      </c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210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1500</v>
      </c>
      <c r="J30" s="253">
        <f>SUM(J31+J41+J61+J82+J89+J105+J127+J143+J152)</f>
        <v>500</v>
      </c>
      <c r="K30" s="252">
        <f>SUM(K31+K41+K61+K82+K89+K105+K127+K143+K152)</f>
        <v>631.89</v>
      </c>
      <c r="L30" s="253">
        <f>SUM(L31+L41+L61+L82+L89+L105+L127+L143+L152)</f>
        <v>631.89</v>
      </c>
      <c r="M30" s="96"/>
      <c r="N30" s="96"/>
      <c r="O30" s="96"/>
      <c r="P30" s="96"/>
      <c r="Q30" s="96"/>
    </row>
    <row r="31" spans="1:17" ht="9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9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9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9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0</v>
      </c>
      <c r="J34" s="248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9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2"/>
      <c r="J35" s="246"/>
      <c r="K35" s="246"/>
      <c r="L35" s="246"/>
      <c r="M35" s="3"/>
      <c r="N35" s="3"/>
      <c r="O35" s="3"/>
      <c r="P35" s="3"/>
      <c r="Q35" s="3"/>
    </row>
    <row r="36" spans="1:17" ht="9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9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9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9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9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1"/>
      <c r="J40" s="246"/>
      <c r="K40" s="246"/>
      <c r="L40" s="246"/>
      <c r="M40" s="3"/>
      <c r="N40" s="3"/>
      <c r="O40" s="3"/>
      <c r="P40" s="3"/>
      <c r="Q40" s="3"/>
    </row>
    <row r="41" spans="1:17" ht="9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1500</v>
      </c>
      <c r="J41" s="350">
        <f t="shared" si="2"/>
        <v>500</v>
      </c>
      <c r="K41" s="249">
        <f t="shared" si="2"/>
        <v>631.89</v>
      </c>
      <c r="L41" s="249">
        <f t="shared" si="2"/>
        <v>631.89</v>
      </c>
      <c r="M41" s="3"/>
      <c r="N41" s="3"/>
      <c r="O41" s="3"/>
      <c r="P41" s="3"/>
      <c r="Q41" s="3"/>
    </row>
    <row r="42" spans="1:17" ht="9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1500</v>
      </c>
      <c r="J42" s="250">
        <f t="shared" si="2"/>
        <v>500</v>
      </c>
      <c r="K42" s="248">
        <f t="shared" si="2"/>
        <v>631.89</v>
      </c>
      <c r="L42" s="250">
        <f t="shared" si="2"/>
        <v>631.89</v>
      </c>
      <c r="M42" s="3"/>
      <c r="N42" s="3"/>
      <c r="O42" s="3"/>
      <c r="P42" s="3"/>
      <c r="Q42" s="3"/>
    </row>
    <row r="43" spans="1:17" ht="9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1500</v>
      </c>
      <c r="J43" s="250">
        <f t="shared" si="2"/>
        <v>500</v>
      </c>
      <c r="K43" s="247">
        <f t="shared" si="2"/>
        <v>631.89</v>
      </c>
      <c r="L43" s="247">
        <f t="shared" si="2"/>
        <v>631.89</v>
      </c>
      <c r="M43" s="3"/>
      <c r="N43" s="3"/>
      <c r="O43" s="3"/>
      <c r="P43" s="3"/>
      <c r="Q43" s="3"/>
    </row>
    <row r="44" spans="1:17" ht="9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0">
        <f>SUM(I45:I60)</f>
        <v>1500</v>
      </c>
      <c r="J44" s="260">
        <f>SUM(J45:J60)</f>
        <v>500</v>
      </c>
      <c r="K44" s="260">
        <f>SUM(K45:K60)</f>
        <v>631.89</v>
      </c>
      <c r="L44" s="260">
        <f>SUM(L45:L60)</f>
        <v>631.89</v>
      </c>
      <c r="M44" s="3"/>
      <c r="N44" s="3"/>
      <c r="O44" s="3"/>
      <c r="P44" s="3"/>
      <c r="Q44" s="3"/>
    </row>
    <row r="45" spans="1:17" ht="9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9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9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9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9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9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9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9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1"/>
      <c r="J52" s="246"/>
      <c r="K52" s="246"/>
      <c r="L52" s="246"/>
      <c r="M52" s="3"/>
      <c r="N52" s="3"/>
      <c r="O52" s="3"/>
      <c r="P52" s="3"/>
      <c r="Q52" s="3"/>
    </row>
    <row r="53" spans="1:17" ht="9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1"/>
      <c r="J53" s="246"/>
      <c r="K53" s="246"/>
      <c r="L53" s="246"/>
      <c r="M53" s="3"/>
      <c r="N53" s="3"/>
      <c r="O53" s="3"/>
      <c r="P53" s="3"/>
      <c r="Q53" s="3"/>
    </row>
    <row r="54" spans="1:17" ht="9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1"/>
      <c r="J54" s="261"/>
      <c r="K54" s="261"/>
      <c r="L54" s="261"/>
      <c r="M54" s="3"/>
      <c r="N54" s="3"/>
      <c r="O54" s="3"/>
      <c r="P54" s="3"/>
      <c r="Q54" s="3"/>
    </row>
    <row r="55" spans="1:17" ht="9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1"/>
      <c r="J55" s="246"/>
      <c r="K55" s="246"/>
      <c r="L55" s="246"/>
      <c r="M55" s="3"/>
      <c r="N55" s="3"/>
      <c r="O55" s="3"/>
      <c r="P55" s="3"/>
      <c r="Q55" s="3"/>
    </row>
    <row r="56" spans="1:17" ht="9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1"/>
      <c r="J56" s="246"/>
      <c r="K56" s="246"/>
      <c r="L56" s="246"/>
      <c r="M56" s="3"/>
      <c r="N56" s="3"/>
      <c r="O56" s="3"/>
      <c r="P56" s="3"/>
      <c r="Q56" s="3"/>
    </row>
    <row r="57" spans="1:17" ht="9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1"/>
      <c r="J57" s="261"/>
      <c r="K57" s="261"/>
      <c r="L57" s="261"/>
      <c r="M57" s="3"/>
      <c r="N57" s="3"/>
      <c r="O57" s="3"/>
      <c r="P57" s="3"/>
      <c r="Q57" s="3"/>
    </row>
    <row r="58" spans="1:17" ht="9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1"/>
      <c r="J58" s="261"/>
      <c r="K58" s="261"/>
      <c r="L58" s="261"/>
      <c r="M58" s="3"/>
      <c r="N58" s="3"/>
      <c r="O58" s="3"/>
      <c r="P58" s="3"/>
      <c r="Q58" s="3"/>
    </row>
    <row r="59" spans="1:17" ht="9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1"/>
      <c r="J59" s="246"/>
      <c r="K59" s="246"/>
      <c r="L59" s="246"/>
      <c r="M59" s="3"/>
      <c r="N59" s="3"/>
      <c r="O59" s="3"/>
      <c r="P59" s="3"/>
      <c r="Q59" s="3"/>
    </row>
    <row r="60" spans="1:17" ht="9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1">
        <v>1500</v>
      </c>
      <c r="J60" s="246">
        <v>500</v>
      </c>
      <c r="K60" s="246">
        <v>631.89</v>
      </c>
      <c r="L60" s="246">
        <v>631.89</v>
      </c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4">
        <f>SUM(I62+I78)</f>
        <v>0</v>
      </c>
      <c r="J61" s="352">
        <f>SUM(J62+J78)</f>
        <v>0</v>
      </c>
      <c r="K61" s="353">
        <f>SUM(K62+K78)</f>
        <v>0</v>
      </c>
      <c r="L61" s="264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123">
        <f t="shared" ref="I90:L91" si="5">I91</f>
        <v>0</v>
      </c>
      <c r="J90" s="124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127">
        <f t="shared" si="5"/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127">
        <f t="shared" ref="I95:L96" si="6">I96</f>
        <v>0</v>
      </c>
      <c r="J95" s="128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127">
        <f t="shared" si="6"/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127">
        <f t="shared" ref="I111:L113" si="9">I112</f>
        <v>0</v>
      </c>
      <c r="J111" s="128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127">
        <f t="shared" si="9"/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154">
        <f t="shared" si="9"/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123">
        <f t="shared" ref="I115:L117" si="10">I116</f>
        <v>0</v>
      </c>
      <c r="J115" s="124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127">
        <f t="shared" si="10"/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123">
        <f t="shared" ref="I119:L121" si="11">I120</f>
        <v>0</v>
      </c>
      <c r="J119" s="124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127">
        <f t="shared" si="11"/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149">
        <f t="shared" ref="I123:L125" si="12">I124</f>
        <v>0</v>
      </c>
      <c r="J123" s="15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127">
        <f t="shared" si="12"/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129">
        <f>SUM(I128+I133+I138)</f>
        <v>0</v>
      </c>
      <c r="J127" s="128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9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153">
        <f t="shared" ref="I133:L134" si="14">I134</f>
        <v>0</v>
      </c>
      <c r="J133" s="152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9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129">
        <f t="shared" si="14"/>
        <v>0</v>
      </c>
      <c r="J134" s="128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9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9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9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129">
        <f t="shared" ref="I138:L139" si="15">I139</f>
        <v>0</v>
      </c>
      <c r="J138" s="128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151">
        <f t="shared" si="15"/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129">
        <f t="shared" ref="I149:L150" si="16">I150</f>
        <v>0</v>
      </c>
      <c r="J149" s="128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129">
        <f t="shared" si="16"/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129">
        <f t="shared" ref="I153:L155" si="17">I154</f>
        <v>0</v>
      </c>
      <c r="J153" s="128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125">
        <f t="shared" si="17"/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129">
        <f t="shared" si="17"/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110">
        <f>SUM(I169+I221+I280)</f>
        <v>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127">
        <f>SUM(I170+I192+I200+I211+I215)</f>
        <v>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123">
        <f>SUM(I171+I174+I179+I184+I189)</f>
        <v>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127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127">
        <f>SUM(I181:I183)</f>
        <v>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126"/>
      <c r="J182" s="117"/>
      <c r="K182" s="117"/>
      <c r="L182" s="117"/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123">
        <f t="shared" ref="I211:L213" si="22">I212</f>
        <v>0</v>
      </c>
      <c r="J211" s="124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149">
        <f t="shared" si="22"/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127">
        <f t="shared" si="22"/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127">
        <f t="shared" ref="I244:L245" si="25">I245</f>
        <v>0</v>
      </c>
      <c r="J244" s="128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127">
        <f t="shared" si="25"/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127">
        <f t="shared" ref="I270:L271" si="26">I271</f>
        <v>0</v>
      </c>
      <c r="J270" s="128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127">
        <f t="shared" si="26"/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127">
        <f t="shared" ref="I273:L274" si="27">I274</f>
        <v>0</v>
      </c>
      <c r="J273" s="157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127">
        <f t="shared" si="27"/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127">
        <f t="shared" ref="I333:L334" si="32">I334</f>
        <v>0</v>
      </c>
      <c r="J333" s="128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129">
        <f t="shared" si="32"/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18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140">
        <f>SUM(I30+I168)</f>
        <v>1500</v>
      </c>
      <c r="J336" s="141">
        <f>SUM(J30+J168)</f>
        <v>500</v>
      </c>
      <c r="K336" s="255">
        <f>SUM(K30+K168)</f>
        <v>631.89</v>
      </c>
      <c r="L336" s="256">
        <f>SUM(L30+L168)</f>
        <v>631.89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5.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G339:L339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A9:L9" name="Range69_1"/>
    <protectedRange sqref="H340:L340" name="Range74_1"/>
    <protectedRange sqref="G340" name="Range74_2"/>
  </protectedRanges>
  <mergeCells count="23">
    <mergeCell ref="I27:J27"/>
    <mergeCell ref="H27:H28"/>
    <mergeCell ref="A27:F28"/>
    <mergeCell ref="A18:L18"/>
    <mergeCell ref="G15:K15"/>
    <mergeCell ref="E17:K17"/>
    <mergeCell ref="D344:G344"/>
    <mergeCell ref="K344:L344"/>
    <mergeCell ref="K341:L341"/>
    <mergeCell ref="K27:K28"/>
    <mergeCell ref="G27:G28"/>
    <mergeCell ref="L27:L28"/>
    <mergeCell ref="A29:F29"/>
    <mergeCell ref="C22:I22"/>
    <mergeCell ref="G16:K16"/>
    <mergeCell ref="G25:H25"/>
    <mergeCell ref="G6:K6"/>
    <mergeCell ref="A7:L7"/>
    <mergeCell ref="G8:K8"/>
    <mergeCell ref="A9:L9"/>
    <mergeCell ref="B13:L13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821"/>
  <sheetViews>
    <sheetView showZeros="0" topLeftCell="A13" zoomScaleNormal="100" zoomScaleSheetLayoutView="120" workbookViewId="0">
      <selection activeCell="R43" sqref="R4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212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tr">
        <f ca="1">'f2 biud v pav'!G15:K15</f>
        <v>2016-10-14  Nr.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 t="s">
        <v>200</v>
      </c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10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300</v>
      </c>
      <c r="J30" s="253">
        <f>SUM(J31+J41+J61+J82+J89+J105+J127+J143+J152)</f>
        <v>300</v>
      </c>
      <c r="K30" s="252">
        <f>SUM(K31+K41+K61+K82+K89+K105+K127+K143+K152)</f>
        <v>299.83999999999997</v>
      </c>
      <c r="L30" s="253">
        <f>SUM(L31+L41+L61+L82+L89+L105+L127+L143+L152)</f>
        <v>299.83999999999997</v>
      </c>
      <c r="M30" s="96"/>
      <c r="N30" s="96"/>
      <c r="O30" s="96"/>
      <c r="P30" s="96"/>
      <c r="Q30" s="96"/>
    </row>
    <row r="31" spans="1:17" ht="9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300</v>
      </c>
      <c r="J31" s="253">
        <f>SUM(J32+J37)</f>
        <v>300</v>
      </c>
      <c r="K31" s="251">
        <f>SUM(K32+K37)</f>
        <v>299.83999999999997</v>
      </c>
      <c r="L31" s="254">
        <f>SUM(L32+L37)</f>
        <v>299.83999999999997</v>
      </c>
      <c r="M31" s="3"/>
      <c r="N31" s="3"/>
      <c r="O31" s="3"/>
      <c r="P31" s="3"/>
      <c r="Q31" s="3"/>
    </row>
    <row r="32" spans="1:17" ht="9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200</v>
      </c>
      <c r="J32" s="248">
        <f t="shared" si="0"/>
        <v>200</v>
      </c>
      <c r="K32" s="250">
        <f t="shared" si="0"/>
        <v>228.92</v>
      </c>
      <c r="L32" s="248">
        <f t="shared" si="0"/>
        <v>228.92</v>
      </c>
      <c r="M32" s="3"/>
      <c r="N32" s="3"/>
      <c r="O32" s="3"/>
      <c r="P32" s="3"/>
      <c r="Q32" s="3"/>
    </row>
    <row r="33" spans="1:17" ht="9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200</v>
      </c>
      <c r="J33" s="248">
        <f t="shared" si="0"/>
        <v>200</v>
      </c>
      <c r="K33" s="250">
        <f t="shared" si="0"/>
        <v>228.92</v>
      </c>
      <c r="L33" s="248">
        <f t="shared" si="0"/>
        <v>228.92</v>
      </c>
      <c r="M33" s="3"/>
      <c r="N33" s="3"/>
      <c r="O33" s="3"/>
      <c r="P33" s="3"/>
      <c r="Q33" s="3"/>
    </row>
    <row r="34" spans="1:17" ht="9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200</v>
      </c>
      <c r="J34" s="248">
        <f>SUM(J35:J36)</f>
        <v>200</v>
      </c>
      <c r="K34" s="250">
        <f>SUM(K35:K36)</f>
        <v>228.92</v>
      </c>
      <c r="L34" s="248">
        <f>SUM(L35:L36)</f>
        <v>228.92</v>
      </c>
      <c r="M34" s="3"/>
      <c r="N34" s="3"/>
      <c r="O34" s="3"/>
      <c r="P34" s="3"/>
      <c r="Q34" s="3"/>
    </row>
    <row r="35" spans="1:17" ht="9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2">
        <v>200</v>
      </c>
      <c r="J35" s="246">
        <v>200</v>
      </c>
      <c r="K35" s="246">
        <v>228.92</v>
      </c>
      <c r="L35" s="246">
        <v>228.92</v>
      </c>
      <c r="M35" s="3"/>
      <c r="N35" s="3"/>
      <c r="O35" s="3"/>
      <c r="P35" s="3"/>
      <c r="Q35" s="3"/>
    </row>
    <row r="36" spans="1:17" ht="9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9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100</v>
      </c>
      <c r="J37" s="248">
        <f t="shared" si="1"/>
        <v>100</v>
      </c>
      <c r="K37" s="250">
        <f t="shared" si="1"/>
        <v>70.92</v>
      </c>
      <c r="L37" s="248">
        <f t="shared" si="1"/>
        <v>70.92</v>
      </c>
      <c r="M37" s="3"/>
      <c r="N37" s="3"/>
      <c r="O37" s="3"/>
      <c r="P37" s="3"/>
      <c r="Q37" s="3"/>
    </row>
    <row r="38" spans="1:17" ht="9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100</v>
      </c>
      <c r="J38" s="248">
        <f t="shared" si="1"/>
        <v>100</v>
      </c>
      <c r="K38" s="248">
        <f t="shared" si="1"/>
        <v>70.92</v>
      </c>
      <c r="L38" s="248">
        <f t="shared" si="1"/>
        <v>70.92</v>
      </c>
      <c r="M38" s="3"/>
      <c r="N38" s="3"/>
      <c r="O38" s="3"/>
      <c r="P38" s="3"/>
      <c r="Q38" s="3"/>
    </row>
    <row r="39" spans="1:17" ht="9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100</v>
      </c>
      <c r="J39" s="248">
        <f t="shared" si="1"/>
        <v>100</v>
      </c>
      <c r="K39" s="248">
        <f t="shared" si="1"/>
        <v>70.92</v>
      </c>
      <c r="L39" s="248">
        <f t="shared" si="1"/>
        <v>70.92</v>
      </c>
      <c r="M39" s="3"/>
      <c r="N39" s="3"/>
      <c r="O39" s="3"/>
      <c r="P39" s="3"/>
      <c r="Q39" s="3"/>
    </row>
    <row r="40" spans="1:17" ht="9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1">
        <v>100</v>
      </c>
      <c r="J40" s="246">
        <v>100</v>
      </c>
      <c r="K40" s="246">
        <v>70.92</v>
      </c>
      <c r="L40" s="246">
        <v>70.92</v>
      </c>
      <c r="M40" s="3"/>
      <c r="N40" s="3"/>
      <c r="O40" s="3"/>
      <c r="P40" s="3"/>
      <c r="Q40" s="3"/>
    </row>
    <row r="41" spans="1:17" ht="9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50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9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t="9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9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SUM(I45:I60)</f>
        <v>0</v>
      </c>
      <c r="J44" s="149">
        <f>SUM(J45:J60)</f>
        <v>0</v>
      </c>
      <c r="K44" s="149">
        <f>SUM(K45:K60)</f>
        <v>0</v>
      </c>
      <c r="L44" s="149">
        <f>SUM(L45:L60)</f>
        <v>0</v>
      </c>
      <c r="M44" s="3"/>
      <c r="N44" s="3"/>
      <c r="O44" s="3"/>
      <c r="P44" s="3"/>
      <c r="Q44" s="3"/>
    </row>
    <row r="45" spans="1:17" ht="9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9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9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9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9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9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117"/>
      <c r="J55" s="116"/>
      <c r="K55" s="116"/>
      <c r="L55" s="116"/>
      <c r="M55" s="3"/>
      <c r="N55" s="3"/>
      <c r="O55" s="3"/>
      <c r="P55" s="3"/>
      <c r="Q55" s="3"/>
    </row>
    <row r="56" spans="1:17" ht="9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9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117"/>
      <c r="J59" s="116"/>
      <c r="K59" s="116"/>
      <c r="L59" s="116"/>
      <c r="M59" s="3"/>
      <c r="N59" s="3"/>
      <c r="O59" s="3"/>
      <c r="P59" s="3"/>
      <c r="Q59" s="3"/>
    </row>
    <row r="60" spans="1:17" ht="9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SUM(I86:I88)</f>
        <v>0</v>
      </c>
      <c r="J85" s="127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9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9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127">
        <f>SUM(I90+I95+I100)</f>
        <v>0</v>
      </c>
      <c r="J89" s="128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9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123">
        <f t="shared" ref="I90:L91" si="5">I91</f>
        <v>0</v>
      </c>
      <c r="J90" s="124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9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127">
        <f t="shared" si="5"/>
        <v>0</v>
      </c>
      <c r="J91" s="128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9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127">
        <f>SUM(I93:I94)</f>
        <v>0</v>
      </c>
      <c r="J92" s="128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9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9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130"/>
      <c r="J94" s="121"/>
      <c r="K94" s="121"/>
      <c r="L94" s="121"/>
      <c r="M94" s="3"/>
      <c r="N94" s="3"/>
      <c r="O94" s="3"/>
      <c r="P94" s="3"/>
      <c r="Q94" s="3"/>
    </row>
    <row r="95" spans="1:17" ht="9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127">
        <f t="shared" ref="I95:L96" si="6">I96</f>
        <v>0</v>
      </c>
      <c r="J95" s="128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9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127">
        <f t="shared" si="6"/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9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9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127">
        <f t="shared" ref="I100:L101" si="7">I101</f>
        <v>0</v>
      </c>
      <c r="J100" s="128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9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127">
        <f t="shared" si="7"/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9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9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131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127">
        <f>SUM(I106+I111+I115+I119+I123)</f>
        <v>0</v>
      </c>
      <c r="J105" s="128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9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148">
        <f t="shared" ref="I106:L107" si="8">I107</f>
        <v>0</v>
      </c>
      <c r="J106" s="152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9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127">
        <f t="shared" si="8"/>
        <v>0</v>
      </c>
      <c r="J107" s="128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9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127">
        <f>SUM(I109:I110)</f>
        <v>0</v>
      </c>
      <c r="J108" s="128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9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120"/>
      <c r="J109" s="117"/>
      <c r="K109" s="117"/>
      <c r="L109" s="117"/>
      <c r="M109" s="3"/>
      <c r="N109" s="3"/>
      <c r="O109" s="3"/>
      <c r="P109" s="3"/>
      <c r="Q109" s="3"/>
    </row>
    <row r="110" spans="1:17" ht="9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114"/>
      <c r="J110" s="114"/>
      <c r="K110" s="114"/>
      <c r="L110" s="114"/>
      <c r="M110" s="3"/>
      <c r="N110" s="3"/>
      <c r="O110" s="3"/>
      <c r="P110" s="3"/>
      <c r="Q110" s="3"/>
    </row>
    <row r="111" spans="1:17" ht="9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127">
        <f t="shared" ref="I111:L113" si="9">I112</f>
        <v>0</v>
      </c>
      <c r="J111" s="128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127">
        <f t="shared" si="9"/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154">
        <f t="shared" si="9"/>
        <v>0</v>
      </c>
      <c r="J113" s="155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9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117"/>
      <c r="J114" s="117"/>
      <c r="K114" s="117"/>
      <c r="L114" s="117"/>
      <c r="M114" s="3"/>
      <c r="N114" s="3"/>
      <c r="O114" s="3"/>
      <c r="P114" s="3"/>
      <c r="Q114" s="3"/>
    </row>
    <row r="115" spans="1:17" ht="9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123">
        <f t="shared" ref="I115:L117" si="10">I116</f>
        <v>0</v>
      </c>
      <c r="J115" s="124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9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127">
        <f t="shared" si="10"/>
        <v>0</v>
      </c>
      <c r="J116" s="128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120"/>
      <c r="J118" s="117"/>
      <c r="K118" s="117"/>
      <c r="L118" s="117"/>
      <c r="M118" s="3"/>
      <c r="N118" s="3"/>
      <c r="O118" s="3"/>
      <c r="P118" s="3"/>
      <c r="Q118" s="3"/>
    </row>
    <row r="119" spans="1:17" ht="9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123">
        <f t="shared" ref="I119:L121" si="11">I120</f>
        <v>0</v>
      </c>
      <c r="J119" s="124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9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127">
        <f t="shared" si="11"/>
        <v>0</v>
      </c>
      <c r="J120" s="128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9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149">
        <f t="shared" ref="I123:L125" si="12">I124</f>
        <v>0</v>
      </c>
      <c r="J123" s="15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9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127">
        <f t="shared" si="12"/>
        <v>0</v>
      </c>
      <c r="J124" s="128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9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129">
        <f>SUM(I128+I133+I138)</f>
        <v>0</v>
      </c>
      <c r="J127" s="128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9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129">
        <f t="shared" ref="I128:L129" si="13">I129</f>
        <v>0</v>
      </c>
      <c r="J128" s="128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9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129">
        <f t="shared" si="13"/>
        <v>0</v>
      </c>
      <c r="J129" s="128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9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129">
        <f>SUM(I131:I132)</f>
        <v>0</v>
      </c>
      <c r="J130" s="128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9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115"/>
      <c r="J131" s="115"/>
      <c r="K131" s="115"/>
      <c r="L131" s="115"/>
      <c r="M131" s="3"/>
      <c r="N131" s="3"/>
      <c r="O131" s="3"/>
      <c r="P131" s="3"/>
      <c r="Q131" s="3"/>
    </row>
    <row r="132" spans="1:17" ht="9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133"/>
      <c r="J132" s="116"/>
      <c r="K132" s="116"/>
      <c r="L132" s="116"/>
      <c r="M132" s="3"/>
      <c r="N132" s="3"/>
      <c r="O132" s="3"/>
      <c r="P132" s="3"/>
      <c r="Q132" s="3"/>
    </row>
    <row r="133" spans="1:17" ht="9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153">
        <f t="shared" ref="I133:L134" si="14">I134</f>
        <v>0</v>
      </c>
      <c r="J133" s="152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9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129">
        <f t="shared" si="14"/>
        <v>0</v>
      </c>
      <c r="J134" s="128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9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9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9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116"/>
      <c r="J137" s="116"/>
      <c r="K137" s="116"/>
      <c r="L137" s="116"/>
      <c r="M137" s="3"/>
      <c r="N137" s="3"/>
      <c r="O137" s="3"/>
      <c r="P137" s="3"/>
      <c r="Q137" s="3"/>
    </row>
    <row r="138" spans="1:17" ht="9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129">
        <f t="shared" ref="I138:L139" si="15">I139</f>
        <v>0</v>
      </c>
      <c r="J138" s="128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9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151">
        <f t="shared" si="15"/>
        <v>0</v>
      </c>
      <c r="J139" s="15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9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9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134"/>
      <c r="J141" s="115"/>
      <c r="K141" s="115"/>
      <c r="L141" s="115"/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116"/>
      <c r="J142" s="117"/>
      <c r="K142" s="117"/>
      <c r="L142" s="117"/>
      <c r="M142" s="3"/>
      <c r="N142" s="3"/>
      <c r="O142" s="3"/>
      <c r="P142" s="3"/>
      <c r="Q142" s="3"/>
    </row>
    <row r="143" spans="1:17" ht="9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125">
        <f>I144</f>
        <v>0</v>
      </c>
      <c r="J143" s="124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9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125">
        <f>I145+I149</f>
        <v>0</v>
      </c>
      <c r="J144" s="124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9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129">
        <f>I146</f>
        <v>0</v>
      </c>
      <c r="J145" s="128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9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125">
        <f>SUM(I147:I148)</f>
        <v>0</v>
      </c>
      <c r="J146" s="124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9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116"/>
      <c r="J147" s="116"/>
      <c r="K147" s="116"/>
      <c r="L147" s="116"/>
      <c r="M147" s="3"/>
      <c r="N147" s="3"/>
      <c r="O147" s="3"/>
      <c r="P147" s="3"/>
      <c r="Q147" s="3"/>
    </row>
    <row r="148" spans="1:17" ht="9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135"/>
      <c r="J148" s="122"/>
      <c r="K148" s="122"/>
      <c r="L148" s="122"/>
      <c r="M148" s="3"/>
      <c r="N148" s="3"/>
      <c r="O148" s="3"/>
      <c r="P148" s="3"/>
      <c r="Q148" s="3"/>
    </row>
    <row r="149" spans="1:17" ht="9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129">
        <f t="shared" ref="I149:L150" si="16">I150</f>
        <v>0</v>
      </c>
      <c r="J149" s="128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9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129">
        <f t="shared" si="16"/>
        <v>0</v>
      </c>
      <c r="J150" s="128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9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136"/>
      <c r="J151" s="117"/>
      <c r="K151" s="117"/>
      <c r="L151" s="117"/>
      <c r="M151" s="3"/>
      <c r="N151" s="3"/>
      <c r="O151" s="3"/>
      <c r="P151" s="3"/>
      <c r="Q151" s="3"/>
    </row>
    <row r="152" spans="1:17" ht="9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129">
        <f>I153+I157</f>
        <v>0</v>
      </c>
      <c r="J152" s="128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9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129">
        <f t="shared" ref="I153:L155" si="17">I154</f>
        <v>0</v>
      </c>
      <c r="J153" s="128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9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125">
        <f t="shared" si="17"/>
        <v>0</v>
      </c>
      <c r="J154" s="124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9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129">
        <f t="shared" si="17"/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9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134"/>
      <c r="J156" s="115"/>
      <c r="K156" s="115"/>
      <c r="L156" s="115"/>
      <c r="M156" s="3"/>
      <c r="N156" s="3"/>
      <c r="O156" s="3"/>
      <c r="P156" s="3"/>
      <c r="Q156" s="3"/>
    </row>
    <row r="157" spans="1:17" ht="9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129">
        <f>SUM(I158+I163)</f>
        <v>0</v>
      </c>
      <c r="J157" s="128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9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9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129">
        <f>SUM(I160:I162)</f>
        <v>0</v>
      </c>
      <c r="J159" s="128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9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135"/>
      <c r="J160" s="126"/>
      <c r="K160" s="126"/>
      <c r="L160" s="126"/>
      <c r="M160" s="3"/>
      <c r="N160" s="3"/>
      <c r="O160" s="3"/>
      <c r="P160" s="3"/>
      <c r="Q160" s="3"/>
    </row>
    <row r="161" spans="1:17" ht="9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116"/>
      <c r="J161" s="131"/>
      <c r="K161" s="131"/>
      <c r="L161" s="131"/>
      <c r="M161" s="3"/>
      <c r="N161" s="3"/>
      <c r="O161" s="3"/>
      <c r="P161" s="3"/>
      <c r="Q161" s="3"/>
    </row>
    <row r="162" spans="1:17" ht="9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133"/>
      <c r="J162" s="116"/>
      <c r="K162" s="116"/>
      <c r="L162" s="116"/>
      <c r="M162" s="3"/>
      <c r="N162" s="3"/>
      <c r="O162" s="3"/>
      <c r="P162" s="3"/>
      <c r="Q162" s="3"/>
    </row>
    <row r="163" spans="1:17" ht="9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9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125">
        <f>SUM(I165:I167)</f>
        <v>0</v>
      </c>
      <c r="J164" s="125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9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133"/>
      <c r="J165" s="126"/>
      <c r="K165" s="126"/>
      <c r="L165" s="126"/>
      <c r="M165" s="3"/>
      <c r="N165" s="3"/>
      <c r="O165" s="3"/>
      <c r="P165" s="3"/>
      <c r="Q165" s="3"/>
    </row>
    <row r="166" spans="1:17" ht="9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126"/>
      <c r="J166" s="117"/>
      <c r="K166" s="117"/>
      <c r="L166" s="117"/>
      <c r="M166" s="3"/>
      <c r="N166" s="3"/>
      <c r="O166" s="3"/>
      <c r="P166" s="3"/>
      <c r="Q166" s="3"/>
    </row>
    <row r="167" spans="1:17" ht="9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131"/>
      <c r="J167" s="131"/>
      <c r="K167" s="131"/>
      <c r="L167" s="131"/>
      <c r="M167" s="3"/>
      <c r="N167" s="3"/>
      <c r="O167" s="3"/>
      <c r="P167" s="3"/>
      <c r="Q167" s="3"/>
    </row>
    <row r="168" spans="1:17" ht="9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110">
        <f>SUM(I169+I221+I280)</f>
        <v>0</v>
      </c>
      <c r="J168" s="13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9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127">
        <f>SUM(I170+I192+I200+I211+I215)</f>
        <v>0</v>
      </c>
      <c r="J169" s="12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9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123">
        <f>SUM(I171+I174+I179+I184+I189)</f>
        <v>0</v>
      </c>
      <c r="J170" s="128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9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127">
        <f t="shared" ref="I171:L172" si="18">I172</f>
        <v>0</v>
      </c>
      <c r="J171" s="124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9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123">
        <f t="shared" si="18"/>
        <v>0</v>
      </c>
      <c r="J172" s="127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9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120"/>
      <c r="J173" s="117"/>
      <c r="K173" s="117"/>
      <c r="L173" s="117"/>
      <c r="M173" s="3"/>
      <c r="N173" s="3"/>
      <c r="O173" s="3"/>
      <c r="P173" s="3"/>
      <c r="Q173" s="3"/>
    </row>
    <row r="174" spans="1:17" ht="9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123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9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127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9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126"/>
      <c r="J176" s="114"/>
      <c r="K176" s="114"/>
      <c r="L176" s="132"/>
      <c r="M176" s="3"/>
      <c r="N176" s="3"/>
      <c r="O176" s="3"/>
      <c r="P176" s="3"/>
      <c r="Q176" s="3"/>
    </row>
    <row r="177" spans="1:17" ht="9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9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126"/>
      <c r="J178" s="114"/>
      <c r="K178" s="114"/>
      <c r="L178" s="132"/>
      <c r="M178" s="3"/>
      <c r="N178" s="3"/>
      <c r="O178" s="3"/>
      <c r="P178" s="3"/>
      <c r="Q178" s="3"/>
    </row>
    <row r="179" spans="1:17" ht="9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127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9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127">
        <f>SUM(I181:I183)</f>
        <v>0</v>
      </c>
      <c r="J180" s="127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9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120"/>
      <c r="J181" s="117"/>
      <c r="K181" s="117"/>
      <c r="L181" s="132"/>
      <c r="M181" s="3"/>
      <c r="N181" s="3"/>
      <c r="O181" s="3"/>
      <c r="P181" s="3"/>
      <c r="Q181" s="3"/>
    </row>
    <row r="182" spans="1:17" ht="9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126"/>
      <c r="J182" s="117"/>
      <c r="K182" s="117"/>
      <c r="L182" s="117"/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126"/>
      <c r="J183" s="117"/>
      <c r="K183" s="117"/>
      <c r="L183" s="117"/>
      <c r="M183" s="3"/>
      <c r="N183" s="3"/>
      <c r="O183" s="3"/>
      <c r="P183" s="3"/>
      <c r="Q183" s="3"/>
    </row>
    <row r="184" spans="1:17" ht="9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127">
        <f>I185</f>
        <v>0</v>
      </c>
      <c r="J184" s="152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9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123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9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120"/>
      <c r="J186" s="117"/>
      <c r="K186" s="117"/>
      <c r="L186" s="132"/>
      <c r="M186" s="3"/>
      <c r="N186" s="3"/>
      <c r="O186" s="3"/>
      <c r="P186" s="3"/>
      <c r="Q186" s="3"/>
    </row>
    <row r="187" spans="1:17" ht="9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126"/>
      <c r="J187" s="114"/>
      <c r="K187" s="114"/>
      <c r="L187" s="117"/>
      <c r="M187" s="3"/>
      <c r="N187" s="3"/>
      <c r="O187" s="3"/>
      <c r="P187" s="3"/>
      <c r="Q187" s="3"/>
    </row>
    <row r="188" spans="1:17" ht="9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131"/>
      <c r="J188" s="132"/>
      <c r="K188" s="132"/>
      <c r="L188" s="132"/>
      <c r="M188" s="3"/>
      <c r="N188" s="3"/>
      <c r="O188" s="3"/>
      <c r="P188" s="3"/>
      <c r="Q188" s="3"/>
    </row>
    <row r="189" spans="1:17" ht="9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127">
        <f t="shared" ref="I189:L190" si="19">I190</f>
        <v>0</v>
      </c>
      <c r="J189" s="128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9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129">
        <f t="shared" si="19"/>
        <v>0</v>
      </c>
      <c r="J190" s="129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9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114"/>
      <c r="J191" s="117"/>
      <c r="K191" s="117"/>
      <c r="L191" s="117"/>
      <c r="M191" s="3"/>
      <c r="N191" s="3"/>
      <c r="O191" s="3"/>
      <c r="P191" s="3"/>
      <c r="Q191" s="3"/>
    </row>
    <row r="192" spans="1:17" ht="9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127">
        <f t="shared" ref="I192:L193" si="20">I193</f>
        <v>0</v>
      </c>
      <c r="J192" s="152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9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123">
        <f t="shared" si="20"/>
        <v>0</v>
      </c>
      <c r="J193" s="128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9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127">
        <f>SUM(I195:I199)</f>
        <v>0</v>
      </c>
      <c r="J194" s="124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9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114"/>
      <c r="J195" s="117"/>
      <c r="K195" s="117"/>
      <c r="L195" s="132"/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117"/>
      <c r="J196" s="117"/>
      <c r="K196" s="117"/>
      <c r="L196" s="117"/>
      <c r="M196" s="3"/>
      <c r="N196" s="3"/>
      <c r="O196" s="3"/>
      <c r="P196" s="3"/>
      <c r="Q196" s="3"/>
    </row>
    <row r="197" spans="1:17" ht="9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117"/>
      <c r="J197" s="117"/>
      <c r="K197" s="117"/>
      <c r="L197" s="117"/>
      <c r="M197" s="3"/>
      <c r="N197" s="3"/>
      <c r="O197" s="3"/>
      <c r="P197" s="3"/>
      <c r="Q197" s="3"/>
    </row>
    <row r="198" spans="1:17" ht="9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117"/>
      <c r="J198" s="117"/>
      <c r="K198" s="117"/>
      <c r="L198" s="117"/>
      <c r="M198" s="3"/>
      <c r="N198" s="3"/>
      <c r="O198" s="3"/>
      <c r="P198" s="3"/>
      <c r="Q198" s="3"/>
    </row>
    <row r="199" spans="1:17" ht="9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117"/>
      <c r="J199" s="117"/>
      <c r="K199" s="117"/>
      <c r="L199" s="132"/>
      <c r="M199" s="3"/>
      <c r="N199" s="3"/>
      <c r="O199" s="3"/>
      <c r="P199" s="3"/>
      <c r="Q199" s="3"/>
    </row>
    <row r="200" spans="1:17" ht="9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127">
        <f>SUM(I201+I204)</f>
        <v>0</v>
      </c>
      <c r="J200" s="128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9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123">
        <f t="shared" ref="I201:L202" si="21">I202</f>
        <v>0</v>
      </c>
      <c r="J201" s="124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9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127">
        <f t="shared" si="21"/>
        <v>0</v>
      </c>
      <c r="J202" s="128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9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132"/>
      <c r="J203" s="132"/>
      <c r="K203" s="132"/>
      <c r="L203" s="132"/>
      <c r="M203" s="3"/>
      <c r="N203" s="3"/>
      <c r="O203" s="3"/>
      <c r="P203" s="3"/>
      <c r="Q203" s="3"/>
    </row>
    <row r="204" spans="1:17" ht="9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127">
        <f>I205</f>
        <v>0</v>
      </c>
      <c r="J204" s="128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9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123">
        <f>SUM(I206:I210)</f>
        <v>0</v>
      </c>
      <c r="J205" s="12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9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9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9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117"/>
      <c r="J208" s="117"/>
      <c r="K208" s="117"/>
      <c r="L208" s="117"/>
      <c r="M208" s="3"/>
      <c r="N208" s="3"/>
      <c r="O208" s="3"/>
      <c r="P208" s="3"/>
      <c r="Q208" s="3"/>
    </row>
    <row r="209" spans="1:17" ht="9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117"/>
      <c r="J209" s="117"/>
      <c r="K209" s="117"/>
      <c r="L209" s="117"/>
      <c r="M209" s="3"/>
      <c r="N209" s="3"/>
      <c r="O209" s="3"/>
      <c r="P209" s="3"/>
      <c r="Q209" s="3"/>
    </row>
    <row r="210" spans="1:17" ht="9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9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123">
        <f t="shared" ref="I211:L213" si="22">I212</f>
        <v>0</v>
      </c>
      <c r="J211" s="124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9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149">
        <f t="shared" si="22"/>
        <v>0</v>
      </c>
      <c r="J212" s="15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9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127">
        <f t="shared" si="22"/>
        <v>0</v>
      </c>
      <c r="J213" s="128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9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132"/>
      <c r="J214" s="132"/>
      <c r="K214" s="132"/>
      <c r="L214" s="132"/>
      <c r="M214" s="3"/>
      <c r="N214" s="3"/>
      <c r="O214" s="3"/>
      <c r="P214" s="3"/>
      <c r="Q214" s="3"/>
    </row>
    <row r="215" spans="1:17" ht="9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162">
        <f t="shared" ref="I215:L216" si="23">I216</f>
        <v>0</v>
      </c>
      <c r="J215" s="162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9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162">
        <f t="shared" si="23"/>
        <v>0</v>
      </c>
      <c r="J216" s="162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9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162">
        <f>SUM(I218:I220)</f>
        <v>0</v>
      </c>
      <c r="J217" s="162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9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9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117"/>
      <c r="J220" s="117"/>
      <c r="K220" s="117"/>
      <c r="L220" s="117"/>
      <c r="M220" s="3"/>
      <c r="N220" s="3"/>
      <c r="O220" s="3"/>
      <c r="P220" s="3"/>
      <c r="Q220" s="3"/>
    </row>
    <row r="221" spans="1:17" s="13" customFormat="1" ht="9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127">
        <f>SUM(I222+I251)</f>
        <v>0</v>
      </c>
      <c r="J221" s="128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9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149">
        <f>SUM(I223+I229+I233+I237+I241+I244+I247)</f>
        <v>0</v>
      </c>
      <c r="J222" s="15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9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127">
        <f>I224</f>
        <v>0</v>
      </c>
      <c r="J223" s="128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9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127">
        <f>SUM(I225:I228)</f>
        <v>0</v>
      </c>
      <c r="J224" s="128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9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117"/>
      <c r="J225" s="117"/>
      <c r="K225" s="117"/>
      <c r="L225" s="132"/>
      <c r="M225" s="3"/>
      <c r="N225" s="3"/>
      <c r="O225" s="3"/>
      <c r="P225" s="3"/>
      <c r="Q225" s="3"/>
    </row>
    <row r="226" spans="1:17" ht="9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9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117"/>
      <c r="J227" s="117"/>
      <c r="K227" s="117"/>
      <c r="L227" s="116"/>
      <c r="M227" s="3"/>
      <c r="N227" s="3"/>
      <c r="O227" s="3"/>
      <c r="P227" s="3"/>
      <c r="Q227" s="3"/>
    </row>
    <row r="228" spans="1:17" ht="9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117"/>
      <c r="J228" s="116"/>
      <c r="K228" s="117"/>
      <c r="L228" s="132"/>
      <c r="M228" s="3"/>
      <c r="N228" s="3"/>
      <c r="O228" s="3"/>
      <c r="P228" s="3"/>
      <c r="Q228" s="3"/>
    </row>
    <row r="229" spans="1:17" ht="9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127">
        <f>I230</f>
        <v>0</v>
      </c>
      <c r="J229" s="128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127">
        <f>SUM(I231:I232)</f>
        <v>0</v>
      </c>
      <c r="J230" s="128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9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117"/>
      <c r="J232" s="117"/>
      <c r="K232" s="117"/>
      <c r="L232" s="117"/>
      <c r="M232" s="3"/>
      <c r="N232" s="3"/>
      <c r="O232" s="3"/>
      <c r="P232" s="3"/>
      <c r="Q232" s="3"/>
    </row>
    <row r="233" spans="1:17" ht="9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123">
        <f>I234</f>
        <v>0</v>
      </c>
      <c r="J233" s="124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9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127">
        <f>I235+I236</f>
        <v>0</v>
      </c>
      <c r="J234" s="127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9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132"/>
      <c r="J236" s="122"/>
      <c r="K236" s="132"/>
      <c r="L236" s="132"/>
      <c r="M236" s="3"/>
      <c r="N236" s="3"/>
      <c r="O236" s="3"/>
      <c r="P236" s="3"/>
      <c r="Q236" s="3"/>
    </row>
    <row r="237" spans="1:17" ht="9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127">
        <f>I238</f>
        <v>0</v>
      </c>
      <c r="J237" s="129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9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123">
        <f>SUM(I239:I240)</f>
        <v>0</v>
      </c>
      <c r="J238" s="124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9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9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127">
        <f t="shared" ref="I241:L242" si="24">I242</f>
        <v>0</v>
      </c>
      <c r="J241" s="128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9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129">
        <f t="shared" si="24"/>
        <v>0</v>
      </c>
      <c r="J242" s="128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9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132"/>
      <c r="J243" s="132"/>
      <c r="K243" s="132"/>
      <c r="L243" s="132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127">
        <f t="shared" ref="I244:L245" si="25">I245</f>
        <v>0</v>
      </c>
      <c r="J244" s="128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9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127">
        <f t="shared" si="25"/>
        <v>0</v>
      </c>
      <c r="J245" s="128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9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132"/>
      <c r="J246" s="132"/>
      <c r="K246" s="132"/>
      <c r="L246" s="132"/>
      <c r="M246" s="3"/>
      <c r="N246" s="3"/>
      <c r="O246" s="3"/>
      <c r="P246" s="3"/>
      <c r="Q246" s="3"/>
    </row>
    <row r="247" spans="1:17" ht="9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127">
        <f>I248</f>
        <v>0</v>
      </c>
      <c r="J247" s="128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9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127">
        <f>I249+I250</f>
        <v>0</v>
      </c>
      <c r="J248" s="127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9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 ht="9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9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127">
        <f>SUM(I252+I258+I262+I266+I270+I273+I276)</f>
        <v>0</v>
      </c>
      <c r="J251" s="128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9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127">
        <f>I253</f>
        <v>0</v>
      </c>
      <c r="J252" s="128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9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127">
        <f>SUM(I254:I257)</f>
        <v>0</v>
      </c>
      <c r="J253" s="127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9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9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9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117"/>
      <c r="J257" s="116"/>
      <c r="K257" s="117"/>
      <c r="L257" s="117"/>
      <c r="M257" s="3"/>
      <c r="N257" s="3"/>
      <c r="O257" s="3"/>
      <c r="P257" s="3"/>
      <c r="Q257" s="3"/>
    </row>
    <row r="258" spans="1:17" ht="9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127">
        <f>I259</f>
        <v>0</v>
      </c>
      <c r="J258" s="129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9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123">
        <f>SUM(I260:I261)</f>
        <v>0</v>
      </c>
      <c r="J259" s="124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9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127">
        <f>I263</f>
        <v>0</v>
      </c>
      <c r="J262" s="128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9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127">
        <f>I264+I265</f>
        <v>0</v>
      </c>
      <c r="J263" s="127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9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117"/>
      <c r="J264" s="117"/>
      <c r="K264" s="117"/>
      <c r="L264" s="117"/>
      <c r="M264" s="3"/>
      <c r="N264" s="3"/>
      <c r="O264" s="3"/>
      <c r="P264" s="3"/>
      <c r="Q264" s="3"/>
    </row>
    <row r="265" spans="1:17" ht="9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127">
        <f>I267</f>
        <v>0</v>
      </c>
      <c r="J266" s="128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127">
        <f>SUM(I268:I269)</f>
        <v>0</v>
      </c>
      <c r="J267" s="128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9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117"/>
      <c r="J268" s="117"/>
      <c r="K268" s="117"/>
      <c r="L268" s="117"/>
      <c r="M268" s="3"/>
      <c r="N268" s="3"/>
      <c r="O268" s="3"/>
      <c r="P268" s="3"/>
      <c r="Q268" s="3"/>
    </row>
    <row r="269" spans="1:17" ht="9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127">
        <f t="shared" ref="I270:L271" si="26">I271</f>
        <v>0</v>
      </c>
      <c r="J270" s="128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9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127">
        <f t="shared" si="26"/>
        <v>0</v>
      </c>
      <c r="J271" s="128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9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117"/>
      <c r="J272" s="117"/>
      <c r="K272" s="117"/>
      <c r="L272" s="117"/>
      <c r="M272" s="3"/>
      <c r="N272" s="3"/>
      <c r="O272" s="3"/>
      <c r="P272" s="3"/>
      <c r="Q272" s="3"/>
    </row>
    <row r="273" spans="1:17" ht="9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127">
        <f t="shared" ref="I273:L274" si="27">I274</f>
        <v>0</v>
      </c>
      <c r="J273" s="157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9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127">
        <f t="shared" si="27"/>
        <v>0</v>
      </c>
      <c r="J274" s="157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9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9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127">
        <f>I277</f>
        <v>0</v>
      </c>
      <c r="J276" s="157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9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9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9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9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110">
        <f>SUM(I281+I309)</f>
        <v>0</v>
      </c>
      <c r="J280" s="139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9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127">
        <f>SUM(I282+I287+I291+I295+I299+I302+I305)</f>
        <v>0</v>
      </c>
      <c r="J281" s="157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9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9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127">
        <f>SUM(I284:I286)</f>
        <v>0</v>
      </c>
      <c r="J283" s="157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9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9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9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9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127">
        <f>I288</f>
        <v>0</v>
      </c>
      <c r="J287" s="157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9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123">
        <f>SUM(I289:I290)</f>
        <v>0</v>
      </c>
      <c r="J288" s="158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9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9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127">
        <f>I292</f>
        <v>0</v>
      </c>
      <c r="J291" s="157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9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129">
        <f>I293+I294</f>
        <v>0</v>
      </c>
      <c r="J292" s="129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9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132"/>
      <c r="J293" s="132"/>
      <c r="K293" s="132"/>
      <c r="L293" s="137"/>
      <c r="M293" s="3"/>
      <c r="N293" s="3"/>
      <c r="O293" s="3"/>
      <c r="P293" s="3"/>
      <c r="Q293" s="3"/>
    </row>
    <row r="294" spans="1:17" ht="9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9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127">
        <f>I296</f>
        <v>0</v>
      </c>
      <c r="J295" s="157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9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127">
        <f>SUM(I297:I298)</f>
        <v>0</v>
      </c>
      <c r="J296" s="127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9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116"/>
      <c r="J297" s="117"/>
      <c r="K297" s="117"/>
      <c r="L297" s="116"/>
      <c r="M297" s="3"/>
      <c r="N297" s="3"/>
      <c r="O297" s="3"/>
      <c r="P297" s="3"/>
      <c r="Q297" s="3"/>
    </row>
    <row r="298" spans="1:17" ht="9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117"/>
      <c r="J298" s="132"/>
      <c r="K298" s="132"/>
      <c r="L298" s="137"/>
      <c r="M298" s="3"/>
      <c r="N298" s="3"/>
      <c r="O298" s="3"/>
      <c r="P298" s="3"/>
      <c r="Q298" s="3"/>
    </row>
    <row r="299" spans="1:17" ht="9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125">
        <f t="shared" ref="I299:L300" si="28">I300</f>
        <v>0</v>
      </c>
      <c r="J299" s="157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9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129">
        <f t="shared" si="28"/>
        <v>0</v>
      </c>
      <c r="J300" s="158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9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117"/>
      <c r="J301" s="132"/>
      <c r="K301" s="132"/>
      <c r="L301" s="137"/>
      <c r="M301" s="3"/>
      <c r="N301" s="3"/>
      <c r="O301" s="3"/>
      <c r="P301" s="3"/>
      <c r="Q301" s="3"/>
    </row>
    <row r="302" spans="1:17" ht="9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129">
        <f t="shared" ref="I302:L303" si="29">I303</f>
        <v>0</v>
      </c>
      <c r="J302" s="157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9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127">
        <f t="shared" si="29"/>
        <v>0</v>
      </c>
      <c r="J303" s="157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9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132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9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127">
        <f>I307+I308</f>
        <v>0</v>
      </c>
      <c r="J306" s="127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9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132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9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127">
        <f>SUM(I310+I315+I319+I323+I327+I330+I333)</f>
        <v>0</v>
      </c>
      <c r="J309" s="157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9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9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127">
        <f>SUM(I312:I314)</f>
        <v>0</v>
      </c>
      <c r="J311" s="157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9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 ht="9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 ht="9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149">
        <f>I316</f>
        <v>0</v>
      </c>
      <c r="J315" s="159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9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127">
        <f>SUM(I317:I318)</f>
        <v>0</v>
      </c>
      <c r="J316" s="128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9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127">
        <f>I320</f>
        <v>0</v>
      </c>
      <c r="J319" s="128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9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127">
        <f>I321+I322</f>
        <v>0</v>
      </c>
      <c r="J320" s="127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9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132"/>
      <c r="J321" s="132"/>
      <c r="K321" s="132"/>
      <c r="L321" s="137"/>
      <c r="M321" s="3"/>
      <c r="N321" s="3"/>
      <c r="O321" s="3"/>
      <c r="P321" s="3"/>
      <c r="Q321" s="3"/>
    </row>
    <row r="322" spans="1:17" ht="9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117"/>
      <c r="J322" s="117"/>
      <c r="K322" s="117"/>
      <c r="L322" s="117"/>
      <c r="M322" s="3"/>
      <c r="N322" s="3"/>
      <c r="O322" s="3"/>
      <c r="P322" s="3"/>
      <c r="Q322" s="3"/>
    </row>
    <row r="323" spans="1:17" ht="9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127">
        <f>I324</f>
        <v>0</v>
      </c>
      <c r="J323" s="128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9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123">
        <f>SUM(I325:I326)</f>
        <v>0</v>
      </c>
      <c r="J324" s="124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9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9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127">
        <f t="shared" ref="I327:L328" si="30">I328</f>
        <v>0</v>
      </c>
      <c r="J327" s="128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9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123">
        <f t="shared" si="30"/>
        <v>0</v>
      </c>
      <c r="J328" s="124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9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127">
        <f t="shared" ref="I330:L331" si="31">I331</f>
        <v>0</v>
      </c>
      <c r="J330" s="128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9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127">
        <f t="shared" si="31"/>
        <v>0</v>
      </c>
      <c r="J331" s="128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9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127">
        <f t="shared" ref="I333:L334" si="32">I334</f>
        <v>0</v>
      </c>
      <c r="J333" s="128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9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129">
        <f t="shared" si="32"/>
        <v>0</v>
      </c>
      <c r="J334" s="128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9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132"/>
      <c r="J335" s="132"/>
      <c r="K335" s="132"/>
      <c r="L335" s="137"/>
      <c r="M335" s="3"/>
      <c r="N335" s="3"/>
      <c r="O335" s="3"/>
      <c r="P335" s="3"/>
      <c r="Q335" s="3"/>
    </row>
    <row r="336" spans="1:17" ht="18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9">
        <f>SUM(I30+I168)</f>
        <v>300</v>
      </c>
      <c r="J336" s="255">
        <f>SUM(J30+J168)</f>
        <v>300</v>
      </c>
      <c r="K336" s="255">
        <f>SUM(K30+K168)</f>
        <v>299.83999999999997</v>
      </c>
      <c r="L336" s="256">
        <f>SUM(L30+L168)</f>
        <v>299.83999999999997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9"/>
      <c r="B339" s="97"/>
      <c r="C339" s="97"/>
      <c r="D339" s="184"/>
      <c r="E339" s="184"/>
      <c r="F339" s="184"/>
      <c r="G339" s="185"/>
      <c r="H339" s="27"/>
      <c r="I339" s="3"/>
      <c r="J339" s="3"/>
      <c r="K339" s="82"/>
      <c r="L339" s="82"/>
      <c r="M339" s="3"/>
      <c r="N339" s="3"/>
      <c r="O339" s="3"/>
      <c r="P339" s="3"/>
      <c r="Q339" s="3"/>
    </row>
    <row r="340" spans="1:17" ht="20.25" customHeight="1">
      <c r="A340" s="9"/>
      <c r="B340" s="97"/>
      <c r="C340" s="97"/>
      <c r="D340" s="97"/>
      <c r="E340" s="97"/>
      <c r="F340" s="97"/>
      <c r="G340" s="185" t="s">
        <v>193</v>
      </c>
      <c r="H340" s="27"/>
      <c r="I340" s="3"/>
      <c r="J340" s="3"/>
      <c r="K340" s="82" t="s">
        <v>194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355" t="s">
        <v>133</v>
      </c>
      <c r="L341" s="355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195</v>
      </c>
      <c r="H343" s="3"/>
      <c r="I343" s="161"/>
      <c r="J343" s="3"/>
      <c r="K343" s="243" t="s">
        <v>196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356" t="s">
        <v>175</v>
      </c>
      <c r="E344" s="357"/>
      <c r="F344" s="357"/>
      <c r="G344" s="357"/>
      <c r="H344" s="241"/>
      <c r="I344" s="186" t="s">
        <v>132</v>
      </c>
      <c r="J344" s="5"/>
      <c r="K344" s="355" t="s">
        <v>133</v>
      </c>
      <c r="L344" s="355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G339:L339" name="Range74"/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A9:L9" name="Range69_1"/>
    <protectedRange sqref="H340:L340" name="Range74_1"/>
    <protectedRange sqref="G340" name="Range74_2"/>
  </protectedRanges>
  <mergeCells count="23">
    <mergeCell ref="I27:J27"/>
    <mergeCell ref="H27:H28"/>
    <mergeCell ref="A27:F28"/>
    <mergeCell ref="A18:L18"/>
    <mergeCell ref="G15:K15"/>
    <mergeCell ref="E17:K17"/>
    <mergeCell ref="D344:G344"/>
    <mergeCell ref="K344:L344"/>
    <mergeCell ref="K341:L341"/>
    <mergeCell ref="K27:K28"/>
    <mergeCell ref="G27:G28"/>
    <mergeCell ref="L27:L28"/>
    <mergeCell ref="A29:F29"/>
    <mergeCell ref="C22:I22"/>
    <mergeCell ref="G16:K16"/>
    <mergeCell ref="G25:H25"/>
    <mergeCell ref="G6:K6"/>
    <mergeCell ref="A7:L7"/>
    <mergeCell ref="G8:K8"/>
    <mergeCell ref="A9:L9"/>
    <mergeCell ref="B13:L13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7" zoomScaleNormal="100" zoomScaleSheetLayoutView="120" workbookViewId="0">
      <selection activeCell="Q43" sqref="Q4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6" t="s">
        <v>191</v>
      </c>
      <c r="H6" s="397"/>
      <c r="I6" s="397"/>
      <c r="J6" s="397"/>
      <c r="K6" s="39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1" t="s">
        <v>173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77" t="s">
        <v>161</v>
      </c>
      <c r="H8" s="377"/>
      <c r="I8" s="377"/>
      <c r="J8" s="377"/>
      <c r="K8" s="37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75" t="s">
        <v>211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76" t="s">
        <v>202</v>
      </c>
      <c r="H10" s="376"/>
      <c r="I10" s="376"/>
      <c r="J10" s="376"/>
      <c r="K10" s="37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78" t="s">
        <v>162</v>
      </c>
      <c r="H11" s="378"/>
      <c r="I11" s="378"/>
      <c r="J11" s="378"/>
      <c r="K11" s="37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75" t="s">
        <v>5</v>
      </c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76" t="str">
        <f ca="1">'f2 biud v pav'!G15:K15</f>
        <v>2016-10-14  Nr.</v>
      </c>
      <c r="H15" s="376"/>
      <c r="I15" s="376"/>
      <c r="J15" s="376"/>
      <c r="K15" s="376"/>
      <c r="M15" s="3"/>
      <c r="N15" s="3"/>
      <c r="O15" s="3"/>
      <c r="P15" s="3"/>
    </row>
    <row r="16" spans="1:36" ht="11.25" customHeight="1">
      <c r="G16" s="394" t="s">
        <v>166</v>
      </c>
      <c r="H16" s="394"/>
      <c r="I16" s="394"/>
      <c r="J16" s="394"/>
      <c r="K16" s="394"/>
      <c r="M16" s="3"/>
      <c r="N16" s="3"/>
      <c r="O16" s="3"/>
      <c r="P16" s="3"/>
    </row>
    <row r="17" spans="1:17">
      <c r="A17" s="5"/>
      <c r="B17" s="169"/>
      <c r="C17" s="169"/>
      <c r="D17" s="169"/>
      <c r="E17" s="374" t="s">
        <v>192</v>
      </c>
      <c r="F17" s="374"/>
      <c r="G17" s="374"/>
      <c r="H17" s="374"/>
      <c r="I17" s="374"/>
      <c r="J17" s="374"/>
      <c r="K17" s="374"/>
      <c r="L17" s="169"/>
      <c r="M17" s="3"/>
      <c r="N17" s="3"/>
      <c r="O17" s="3"/>
      <c r="P17" s="3"/>
    </row>
    <row r="18" spans="1:17" ht="12" customHeight="1">
      <c r="A18" s="362" t="s">
        <v>177</v>
      </c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0"/>
      <c r="D22" s="402"/>
      <c r="E22" s="402"/>
      <c r="F22" s="402"/>
      <c r="G22" s="402"/>
      <c r="H22" s="402"/>
      <c r="I22" s="40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 t="s">
        <v>201</v>
      </c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5" t="s">
        <v>7</v>
      </c>
      <c r="H25" s="395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3" t="s">
        <v>2</v>
      </c>
      <c r="B27" s="384"/>
      <c r="C27" s="385"/>
      <c r="D27" s="385"/>
      <c r="E27" s="385"/>
      <c r="F27" s="385"/>
      <c r="G27" s="388" t="s">
        <v>3</v>
      </c>
      <c r="H27" s="390" t="s">
        <v>143</v>
      </c>
      <c r="I27" s="392" t="s">
        <v>147</v>
      </c>
      <c r="J27" s="393"/>
      <c r="K27" s="371" t="s">
        <v>144</v>
      </c>
      <c r="L27" s="369" t="s">
        <v>168</v>
      </c>
      <c r="M27" s="105"/>
      <c r="N27" s="3"/>
      <c r="O27" s="3"/>
      <c r="P27" s="3"/>
    </row>
    <row r="28" spans="1:17" ht="46.5" customHeight="1">
      <c r="A28" s="386"/>
      <c r="B28" s="387"/>
      <c r="C28" s="387"/>
      <c r="D28" s="387"/>
      <c r="E28" s="387"/>
      <c r="F28" s="387"/>
      <c r="G28" s="389"/>
      <c r="H28" s="391"/>
      <c r="I28" s="182" t="s">
        <v>142</v>
      </c>
      <c r="J28" s="183" t="s">
        <v>141</v>
      </c>
      <c r="K28" s="372"/>
      <c r="L28" s="370"/>
      <c r="M28" s="3"/>
      <c r="N28" s="3"/>
      <c r="O28" s="3"/>
      <c r="P28" s="3"/>
      <c r="Q28" s="3"/>
    </row>
    <row r="29" spans="1:17" ht="11.25" customHeight="1">
      <c r="A29" s="363" t="s">
        <v>139</v>
      </c>
      <c r="B29" s="364"/>
      <c r="C29" s="364"/>
      <c r="D29" s="364"/>
      <c r="E29" s="364"/>
      <c r="F29" s="36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9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SUM(I31+I41+I61+I82+I90+I106+I129+I145+I154)</f>
        <v>20600</v>
      </c>
      <c r="J30" s="110">
        <f>SUM(J31+J41+J61+J82+J90+J106+J129+J145+J154)</f>
        <v>10600</v>
      </c>
      <c r="K30" s="252">
        <f>SUM(K31+K41+K61+K82+K90+K106+K129+K145+K154)</f>
        <v>10600</v>
      </c>
      <c r="L30" s="253">
        <f>SUM(L31+L41+L61+L82+L90+L106+L129+L145+L154)</f>
        <v>10600</v>
      </c>
      <c r="M30" s="96"/>
      <c r="N30" s="96"/>
      <c r="O30" s="96"/>
      <c r="P30" s="96"/>
      <c r="Q30" s="96"/>
    </row>
    <row r="31" spans="1:17" ht="9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20600</v>
      </c>
      <c r="J31" s="110">
        <f>SUM(J32+J37)</f>
        <v>10600</v>
      </c>
      <c r="K31" s="251">
        <f>SUM(K32+K37)</f>
        <v>10600</v>
      </c>
      <c r="L31" s="254">
        <f>SUM(L32+L37)</f>
        <v>10600</v>
      </c>
      <c r="M31" s="3"/>
      <c r="N31" s="3"/>
      <c r="O31" s="3"/>
      <c r="P31" s="3"/>
      <c r="Q31" s="3"/>
    </row>
    <row r="32" spans="1:17" ht="9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 t="shared" ref="I32:L33" si="0">SUM(I33)</f>
        <v>15700</v>
      </c>
      <c r="J32" s="127">
        <f t="shared" si="0"/>
        <v>8100</v>
      </c>
      <c r="K32" s="250">
        <f t="shared" si="0"/>
        <v>8100</v>
      </c>
      <c r="L32" s="248">
        <f t="shared" si="0"/>
        <v>8100</v>
      </c>
      <c r="M32" s="3"/>
      <c r="N32" s="3"/>
      <c r="O32" s="3"/>
      <c r="P32" s="3"/>
      <c r="Q32" s="3"/>
    </row>
    <row r="33" spans="1:17" ht="9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 t="shared" si="0"/>
        <v>15700</v>
      </c>
      <c r="J33" s="127">
        <f t="shared" si="0"/>
        <v>8100</v>
      </c>
      <c r="K33" s="250">
        <f t="shared" si="0"/>
        <v>8100</v>
      </c>
      <c r="L33" s="248">
        <f t="shared" si="0"/>
        <v>8100</v>
      </c>
      <c r="M33" s="3"/>
      <c r="N33" s="3"/>
      <c r="O33" s="3"/>
      <c r="P33" s="3"/>
      <c r="Q33" s="3"/>
    </row>
    <row r="34" spans="1:17" ht="9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15700</v>
      </c>
      <c r="J34" s="127">
        <f>SUM(J35:J36)</f>
        <v>8100</v>
      </c>
      <c r="K34" s="250">
        <f>SUM(K35:K36)</f>
        <v>8100</v>
      </c>
      <c r="L34" s="248">
        <f>SUM(L35:L36)</f>
        <v>8100</v>
      </c>
      <c r="M34" s="3"/>
      <c r="N34" s="3"/>
      <c r="O34" s="3"/>
      <c r="P34" s="3"/>
      <c r="Q34" s="3"/>
    </row>
    <row r="35" spans="1:17" ht="9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15700</v>
      </c>
      <c r="J35" s="116">
        <f>4100+4000</f>
        <v>8100</v>
      </c>
      <c r="K35" s="246">
        <v>8100</v>
      </c>
      <c r="L35" s="246">
        <v>8100</v>
      </c>
      <c r="M35" s="3"/>
      <c r="N35" s="3"/>
      <c r="O35" s="3"/>
      <c r="P35" s="3"/>
      <c r="Q35" s="3"/>
    </row>
    <row r="36" spans="1:17" ht="9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9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 t="shared" ref="I37:L39" si="1">I38</f>
        <v>4900</v>
      </c>
      <c r="J37" s="127">
        <f t="shared" si="1"/>
        <v>2500</v>
      </c>
      <c r="K37" s="250">
        <f t="shared" si="1"/>
        <v>2500</v>
      </c>
      <c r="L37" s="248">
        <f t="shared" si="1"/>
        <v>2500</v>
      </c>
      <c r="M37" s="3"/>
      <c r="N37" s="3"/>
      <c r="O37" s="3"/>
      <c r="P37" s="3"/>
      <c r="Q37" s="3"/>
    </row>
    <row r="38" spans="1:17" ht="9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 t="shared" si="1"/>
        <v>4900</v>
      </c>
      <c r="J38" s="127">
        <f t="shared" si="1"/>
        <v>2500</v>
      </c>
      <c r="K38" s="248">
        <f t="shared" si="1"/>
        <v>2500</v>
      </c>
      <c r="L38" s="248">
        <f t="shared" si="1"/>
        <v>2500</v>
      </c>
      <c r="M38" s="3"/>
      <c r="N38" s="3"/>
      <c r="O38" s="3"/>
      <c r="P38" s="3"/>
      <c r="Q38" s="3"/>
    </row>
    <row r="39" spans="1:17" ht="9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 t="shared" si="1"/>
        <v>4900</v>
      </c>
      <c r="J39" s="127">
        <f t="shared" si="1"/>
        <v>2500</v>
      </c>
      <c r="K39" s="248">
        <f t="shared" si="1"/>
        <v>2500</v>
      </c>
      <c r="L39" s="248">
        <f t="shared" si="1"/>
        <v>2500</v>
      </c>
      <c r="M39" s="3"/>
      <c r="N39" s="3"/>
      <c r="O39" s="3"/>
      <c r="P39" s="3"/>
      <c r="Q39" s="3"/>
    </row>
    <row r="40" spans="1:17" ht="9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4900</v>
      </c>
      <c r="J40" s="116">
        <f>1300+1200</f>
        <v>2500</v>
      </c>
      <c r="K40" s="246">
        <v>2500</v>
      </c>
      <c r="L40" s="246">
        <v>2500</v>
      </c>
      <c r="M40" s="3"/>
      <c r="N40" s="3"/>
      <c r="O40" s="3"/>
      <c r="P40" s="3"/>
      <c r="Q40" s="3"/>
    </row>
    <row r="41" spans="1:17" ht="9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9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t="9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9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SUM(I45:I60)</f>
        <v>0</v>
      </c>
      <c r="J44" s="149">
        <f>SUM(J45:J60)</f>
        <v>0</v>
      </c>
      <c r="K44" s="149">
        <f>SUM(K45:K60)</f>
        <v>0</v>
      </c>
      <c r="L44" s="149">
        <f>SUM(L45:L60)</f>
        <v>0</v>
      </c>
      <c r="M44" s="3"/>
      <c r="N44" s="3"/>
      <c r="O44" s="3"/>
      <c r="P44" s="3"/>
      <c r="Q44" s="3"/>
    </row>
    <row r="45" spans="1:17" ht="9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9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9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9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9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9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9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1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9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121"/>
      <c r="J53" s="116"/>
      <c r="K53" s="116"/>
      <c r="L53" s="116"/>
      <c r="M53" s="3"/>
      <c r="N53" s="3"/>
      <c r="O53" s="3"/>
      <c r="P53" s="3"/>
      <c r="Q53" s="3"/>
    </row>
    <row r="54" spans="1:17" ht="9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117"/>
      <c r="J54" s="117"/>
      <c r="K54" s="117"/>
      <c r="L54" s="117"/>
      <c r="M54" s="3"/>
      <c r="N54" s="3"/>
      <c r="O54" s="3"/>
      <c r="P54" s="3"/>
      <c r="Q54" s="3"/>
    </row>
    <row r="55" spans="1:17" ht="9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117"/>
      <c r="J55" s="116"/>
      <c r="K55" s="116"/>
      <c r="L55" s="116"/>
      <c r="M55" s="3"/>
      <c r="N55" s="3"/>
      <c r="O55" s="3"/>
      <c r="P55" s="3"/>
      <c r="Q55" s="3"/>
    </row>
    <row r="56" spans="1:17" ht="9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9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117"/>
      <c r="J57" s="117"/>
      <c r="K57" s="117"/>
      <c r="L57" s="117"/>
      <c r="M57" s="3"/>
      <c r="N57" s="3"/>
      <c r="O57" s="3"/>
      <c r="P57" s="3"/>
      <c r="Q57" s="3"/>
    </row>
    <row r="58" spans="1:17" ht="9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9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117"/>
      <c r="J59" s="116"/>
      <c r="K59" s="116"/>
      <c r="L59" s="116"/>
      <c r="M59" s="3"/>
      <c r="N59" s="3"/>
      <c r="O59" s="3"/>
      <c r="P59" s="3"/>
      <c r="Q59" s="3"/>
    </row>
    <row r="60" spans="1:17" ht="9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9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123">
        <f>SUM(I62+I78)</f>
        <v>0</v>
      </c>
      <c r="J61" s="124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9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9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9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9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117"/>
      <c r="J65" s="117"/>
      <c r="K65" s="117"/>
      <c r="L65" s="117"/>
      <c r="M65" s="107"/>
      <c r="N65" s="107"/>
      <c r="O65" s="107"/>
      <c r="P65" s="107"/>
      <c r="Q65" s="107"/>
    </row>
    <row r="66" spans="1:17" ht="9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114"/>
      <c r="J66" s="114"/>
      <c r="K66" s="114"/>
      <c r="L66" s="114"/>
      <c r="M66" s="3"/>
      <c r="N66" s="3"/>
      <c r="O66" s="3"/>
      <c r="P66" s="3"/>
      <c r="Q66" s="3"/>
    </row>
    <row r="67" spans="1:17" ht="9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120"/>
      <c r="J67" s="117"/>
      <c r="K67" s="117"/>
      <c r="L67" s="117"/>
      <c r="M67" s="3"/>
      <c r="N67" s="3"/>
      <c r="O67" s="3"/>
      <c r="P67" s="3"/>
      <c r="Q67" s="3"/>
    </row>
    <row r="68" spans="1:17" ht="9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9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9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117"/>
      <c r="J70" s="117"/>
      <c r="K70" s="117"/>
      <c r="L70" s="117"/>
      <c r="M70" s="107"/>
      <c r="N70" s="107"/>
      <c r="O70" s="107"/>
      <c r="P70" s="107"/>
      <c r="Q70" s="107"/>
    </row>
    <row r="71" spans="1:17" ht="9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117"/>
      <c r="J71" s="117"/>
      <c r="K71" s="117"/>
      <c r="L71" s="117"/>
      <c r="M71" s="3"/>
      <c r="N71" s="3"/>
      <c r="O71" s="3"/>
      <c r="P71" s="3"/>
      <c r="Q71" s="3"/>
    </row>
    <row r="72" spans="1:17" ht="9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9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127">
        <f>I74</f>
        <v>0</v>
      </c>
      <c r="J73" s="128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9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127">
        <f>SUM(I75:I77)</f>
        <v>0</v>
      </c>
      <c r="J74" s="128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9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114"/>
      <c r="J75" s="114"/>
      <c r="K75" s="114"/>
      <c r="L75" s="114"/>
      <c r="M75" s="3"/>
      <c r="N75" s="3"/>
      <c r="O75" s="3"/>
      <c r="P75" s="3"/>
      <c r="Q75" s="3"/>
    </row>
    <row r="76" spans="1:17" ht="9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117"/>
      <c r="J76" s="117"/>
      <c r="K76" s="117"/>
      <c r="L76" s="117"/>
      <c r="M76" s="3"/>
      <c r="N76" s="3"/>
      <c r="O76" s="3"/>
      <c r="P76" s="3"/>
      <c r="Q76" s="3"/>
    </row>
    <row r="77" spans="1:17" ht="9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126"/>
      <c r="J77" s="114"/>
      <c r="K77" s="114"/>
      <c r="L77" s="114"/>
      <c r="M77" s="3"/>
      <c r="N77" s="3"/>
      <c r="O77" s="3"/>
      <c r="P77" s="3"/>
      <c r="Q77" s="3"/>
    </row>
    <row r="78" spans="1:17" ht="9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127">
        <f t="shared" ref="I78:L80" si="3">I79</f>
        <v>0</v>
      </c>
      <c r="J78" s="128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9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127">
        <f t="shared" si="3"/>
        <v>0</v>
      </c>
      <c r="J79" s="12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9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127">
        <f t="shared" si="3"/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9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120"/>
      <c r="J81" s="117"/>
      <c r="K81" s="117"/>
      <c r="L81" s="117"/>
      <c r="M81" s="3"/>
      <c r="N81" s="3"/>
      <c r="O81" s="3"/>
      <c r="P81" s="3"/>
      <c r="Q81" s="3"/>
    </row>
    <row r="82" spans="1:17" ht="9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127">
        <f t="shared" ref="I82:L84" si="4">I83</f>
        <v>0</v>
      </c>
      <c r="J82" s="128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9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127">
        <f t="shared" si="4"/>
        <v>0</v>
      </c>
      <c r="J83" s="12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9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127">
        <f t="shared" si="4"/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9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127">
        <f>SUM(I86:I89)-I87</f>
        <v>0</v>
      </c>
      <c r="J85" s="128">
        <f>SUM(J86:J89)-J87</f>
        <v>0</v>
      </c>
      <c r="K85" s="128">
        <f>SUM(K86:K89)-K87</f>
        <v>0</v>
      </c>
      <c r="L85" s="129">
        <f>SUM(L86:L89)-L87</f>
        <v>0</v>
      </c>
      <c r="M85" s="3"/>
      <c r="N85" s="3"/>
      <c r="O85" s="3"/>
      <c r="P85" s="3"/>
      <c r="Q85" s="3"/>
    </row>
    <row r="86" spans="1:17" ht="9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3" customHeight="1">
      <c r="A87" s="366">
        <v>1</v>
      </c>
      <c r="B87" s="367"/>
      <c r="C87" s="367"/>
      <c r="D87" s="367"/>
      <c r="E87" s="367"/>
      <c r="F87" s="368"/>
      <c r="G87" s="213">
        <v>2</v>
      </c>
      <c r="H87" s="214">
        <v>3</v>
      </c>
      <c r="I87" s="215">
        <v>4</v>
      </c>
      <c r="J87" s="216">
        <v>5</v>
      </c>
      <c r="K87" s="216">
        <v>6</v>
      </c>
      <c r="L87" s="217">
        <v>7</v>
      </c>
      <c r="M87" s="3"/>
      <c r="N87" s="3"/>
      <c r="O87" s="3"/>
      <c r="P87" s="3"/>
      <c r="Q87" s="3"/>
    </row>
    <row r="88" spans="1:17" ht="9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117"/>
      <c r="J88" s="117"/>
      <c r="K88" s="117"/>
      <c r="L88" s="117"/>
      <c r="M88" s="3"/>
      <c r="N88" s="3"/>
      <c r="O88" s="3"/>
      <c r="P88" s="3"/>
      <c r="Q88" s="3"/>
    </row>
    <row r="89" spans="1:17" ht="9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120"/>
      <c r="J89" s="117"/>
      <c r="K89" s="117"/>
      <c r="L89" s="117"/>
      <c r="M89" s="3"/>
      <c r="N89" s="3"/>
      <c r="O89" s="3"/>
      <c r="P89" s="3"/>
      <c r="Q89" s="3"/>
    </row>
    <row r="90" spans="1:17" ht="9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127">
        <f>SUM(I91+I96+I101)</f>
        <v>0</v>
      </c>
      <c r="J90" s="128">
        <f>SUM(J91+J96+J101)</f>
        <v>0</v>
      </c>
      <c r="K90" s="128">
        <f>SUM(K91+K96+K101)</f>
        <v>0</v>
      </c>
      <c r="L90" s="129">
        <f>SUM(L91+L96+L101)</f>
        <v>0</v>
      </c>
      <c r="M90" s="3"/>
      <c r="N90" s="3"/>
      <c r="O90" s="3"/>
      <c r="P90" s="3"/>
      <c r="Q90" s="3"/>
    </row>
    <row r="91" spans="1:17" ht="9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123">
        <f t="shared" ref="I91:L92" si="5">I92</f>
        <v>0</v>
      </c>
      <c r="J91" s="124">
        <f t="shared" si="5"/>
        <v>0</v>
      </c>
      <c r="K91" s="124">
        <f t="shared" si="5"/>
        <v>0</v>
      </c>
      <c r="L91" s="125">
        <f t="shared" si="5"/>
        <v>0</v>
      </c>
      <c r="M91" s="3"/>
      <c r="N91" s="3"/>
      <c r="O91" s="3"/>
      <c r="P91" s="3"/>
      <c r="Q91" s="3"/>
    </row>
    <row r="92" spans="1:17" ht="9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127">
        <f t="shared" si="5"/>
        <v>0</v>
      </c>
      <c r="J92" s="128">
        <f t="shared" si="5"/>
        <v>0</v>
      </c>
      <c r="K92" s="128">
        <f t="shared" si="5"/>
        <v>0</v>
      </c>
      <c r="L92" s="129">
        <f t="shared" si="5"/>
        <v>0</v>
      </c>
      <c r="M92" s="3"/>
      <c r="N92" s="3"/>
      <c r="O92" s="3"/>
      <c r="P92" s="3"/>
      <c r="Q92" s="3"/>
    </row>
    <row r="93" spans="1:17" ht="9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127">
        <f>SUM(I94:I95)</f>
        <v>0</v>
      </c>
      <c r="J93" s="128">
        <f>SUM(J94:J95)</f>
        <v>0</v>
      </c>
      <c r="K93" s="128">
        <f>SUM(K94:K95)</f>
        <v>0</v>
      </c>
      <c r="L93" s="129">
        <f>SUM(L94:L95)</f>
        <v>0</v>
      </c>
      <c r="M93" s="3"/>
      <c r="N93" s="3"/>
      <c r="O93" s="3"/>
      <c r="P93" s="3"/>
      <c r="Q93" s="3"/>
    </row>
    <row r="94" spans="1:17" ht="9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9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130"/>
      <c r="J95" s="121"/>
      <c r="K95" s="121"/>
      <c r="L95" s="121"/>
      <c r="M95" s="3"/>
      <c r="N95" s="3"/>
      <c r="O95" s="3"/>
      <c r="P95" s="3"/>
      <c r="Q95" s="3"/>
    </row>
    <row r="96" spans="1:17" ht="9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127">
        <f t="shared" ref="I96:L97" si="6">I97</f>
        <v>0</v>
      </c>
      <c r="J96" s="128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9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127">
        <f t="shared" si="6"/>
        <v>0</v>
      </c>
      <c r="J97" s="12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9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127">
        <f>SUM(I99:I100)</f>
        <v>0</v>
      </c>
      <c r="J98" s="128">
        <f>SUM(J99:J100)</f>
        <v>0</v>
      </c>
      <c r="K98" s="129">
        <f>SUM(K99:K100)</f>
        <v>0</v>
      </c>
      <c r="L98" s="127">
        <f>SUM(L99:L100)</f>
        <v>0</v>
      </c>
      <c r="M98" s="3"/>
      <c r="N98" s="3"/>
      <c r="O98" s="3"/>
      <c r="P98" s="3"/>
      <c r="Q98" s="3"/>
    </row>
    <row r="99" spans="1:17" ht="9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120"/>
      <c r="J99" s="117"/>
      <c r="K99" s="117"/>
      <c r="L99" s="117"/>
      <c r="M99" s="3"/>
      <c r="N99" s="3"/>
      <c r="O99" s="3"/>
      <c r="P99" s="3"/>
      <c r="Q99" s="3"/>
    </row>
    <row r="100" spans="1:17" ht="9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117"/>
      <c r="J100" s="117"/>
      <c r="K100" s="117"/>
      <c r="L100" s="117"/>
      <c r="M100" s="3"/>
      <c r="N100" s="3"/>
      <c r="O100" s="3"/>
      <c r="P100" s="3"/>
      <c r="Q100" s="3"/>
    </row>
    <row r="101" spans="1:17" ht="9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127">
        <f t="shared" ref="I101:L102" si="7">I102</f>
        <v>0</v>
      </c>
      <c r="J101" s="128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9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127">
        <f t="shared" si="7"/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9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148">
        <f>SUM(I104:I105)</f>
        <v>0</v>
      </c>
      <c r="J103" s="152">
        <f>SUM(J104:J105)</f>
        <v>0</v>
      </c>
      <c r="K103" s="153">
        <f>SUM(K104:K105)</f>
        <v>0</v>
      </c>
      <c r="L103" s="148">
        <f>SUM(L104:L105)</f>
        <v>0</v>
      </c>
      <c r="M103" s="3"/>
      <c r="N103" s="3"/>
      <c r="O103" s="3"/>
      <c r="P103" s="3"/>
      <c r="Q103" s="3"/>
    </row>
    <row r="104" spans="1:17" ht="9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9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131"/>
      <c r="J105" s="117"/>
      <c r="K105" s="117"/>
      <c r="L105" s="117"/>
      <c r="M105" s="3"/>
      <c r="N105" s="3"/>
      <c r="O105" s="3"/>
      <c r="P105" s="3"/>
      <c r="Q105" s="3"/>
    </row>
    <row r="106" spans="1:17" ht="9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127">
        <f>SUM(I107+I112+I116+I120+I124)</f>
        <v>0</v>
      </c>
      <c r="J106" s="128">
        <f>SUM(J107+J112+J116+J120+J124)</f>
        <v>0</v>
      </c>
      <c r="K106" s="129">
        <f>SUM(K107+K112+K116+K120+K124)</f>
        <v>0</v>
      </c>
      <c r="L106" s="127">
        <f>SUM(L107+L112+L116+L120+L124)</f>
        <v>0</v>
      </c>
      <c r="M106" s="3"/>
      <c r="N106" s="3"/>
      <c r="O106" s="3"/>
      <c r="P106" s="3"/>
      <c r="Q106" s="3"/>
    </row>
    <row r="107" spans="1:17" ht="9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148">
        <f t="shared" ref="I107:L108" si="8">I108</f>
        <v>0</v>
      </c>
      <c r="J107" s="152">
        <f t="shared" si="8"/>
        <v>0</v>
      </c>
      <c r="K107" s="153">
        <f t="shared" si="8"/>
        <v>0</v>
      </c>
      <c r="L107" s="148">
        <f t="shared" si="8"/>
        <v>0</v>
      </c>
      <c r="M107" s="3"/>
      <c r="N107" s="3"/>
      <c r="O107" s="3"/>
      <c r="P107" s="3"/>
      <c r="Q107" s="3"/>
    </row>
    <row r="108" spans="1:17" ht="9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127">
        <f t="shared" si="8"/>
        <v>0</v>
      </c>
      <c r="J108" s="128">
        <f t="shared" si="8"/>
        <v>0</v>
      </c>
      <c r="K108" s="129">
        <f t="shared" si="8"/>
        <v>0</v>
      </c>
      <c r="L108" s="127">
        <f t="shared" si="8"/>
        <v>0</v>
      </c>
      <c r="M108" s="3"/>
      <c r="N108" s="3"/>
      <c r="O108" s="3"/>
      <c r="P108" s="3"/>
      <c r="Q108" s="3"/>
    </row>
    <row r="109" spans="1:17" ht="9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127">
        <f>SUM(I110:I111)</f>
        <v>0</v>
      </c>
      <c r="J109" s="128">
        <f>SUM(J110:J111)</f>
        <v>0</v>
      </c>
      <c r="K109" s="129">
        <f>SUM(K110:K111)</f>
        <v>0</v>
      </c>
      <c r="L109" s="127">
        <f>SUM(L110:L111)</f>
        <v>0</v>
      </c>
      <c r="M109" s="3"/>
      <c r="N109" s="3"/>
      <c r="O109" s="3"/>
      <c r="P109" s="3"/>
      <c r="Q109" s="3"/>
    </row>
    <row r="110" spans="1:17" ht="9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120"/>
      <c r="J110" s="117"/>
      <c r="K110" s="117"/>
      <c r="L110" s="117"/>
      <c r="M110" s="3"/>
      <c r="N110" s="3"/>
      <c r="O110" s="3"/>
      <c r="P110" s="3"/>
      <c r="Q110" s="3"/>
    </row>
    <row r="111" spans="1:17" ht="9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114"/>
      <c r="J111" s="114"/>
      <c r="K111" s="114"/>
      <c r="L111" s="114"/>
      <c r="M111" s="3"/>
      <c r="N111" s="3"/>
      <c r="O111" s="3"/>
      <c r="P111" s="3"/>
      <c r="Q111" s="3"/>
    </row>
    <row r="112" spans="1:17" ht="9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127">
        <f t="shared" ref="I112:L114" si="9">I113</f>
        <v>0</v>
      </c>
      <c r="J112" s="128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9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127">
        <f t="shared" si="9"/>
        <v>0</v>
      </c>
      <c r="J113" s="12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9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154">
        <f t="shared" si="9"/>
        <v>0</v>
      </c>
      <c r="J114" s="155">
        <f t="shared" si="9"/>
        <v>0</v>
      </c>
      <c r="K114" s="156">
        <f t="shared" si="9"/>
        <v>0</v>
      </c>
      <c r="L114" s="154">
        <f t="shared" si="9"/>
        <v>0</v>
      </c>
      <c r="M114" s="3"/>
      <c r="N114" s="3"/>
      <c r="O114" s="3"/>
      <c r="P114" s="3"/>
      <c r="Q114" s="3"/>
    </row>
    <row r="115" spans="1:17" ht="9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117"/>
      <c r="J115" s="117"/>
      <c r="K115" s="117"/>
      <c r="L115" s="117"/>
      <c r="M115" s="3"/>
      <c r="N115" s="3"/>
      <c r="O115" s="3"/>
      <c r="P115" s="3"/>
      <c r="Q115" s="3"/>
    </row>
    <row r="116" spans="1:17" ht="9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123">
        <f t="shared" ref="I116:L118" si="10">I117</f>
        <v>0</v>
      </c>
      <c r="J116" s="124">
        <f t="shared" si="10"/>
        <v>0</v>
      </c>
      <c r="K116" s="125">
        <f t="shared" si="10"/>
        <v>0</v>
      </c>
      <c r="L116" s="123">
        <f t="shared" si="10"/>
        <v>0</v>
      </c>
      <c r="M116" s="3"/>
      <c r="N116" s="3"/>
      <c r="O116" s="3"/>
      <c r="P116" s="3"/>
      <c r="Q116" s="3"/>
    </row>
    <row r="117" spans="1:17" ht="9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127">
        <f t="shared" si="10"/>
        <v>0</v>
      </c>
      <c r="J117" s="128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9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127">
        <f t="shared" si="10"/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9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120"/>
      <c r="J119" s="117"/>
      <c r="K119" s="117"/>
      <c r="L119" s="117"/>
      <c r="M119" s="3"/>
      <c r="N119" s="3"/>
      <c r="O119" s="3"/>
      <c r="P119" s="3"/>
      <c r="Q119" s="3"/>
    </row>
    <row r="120" spans="1:17" ht="9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123">
        <f t="shared" ref="I120:L122" si="11">I121</f>
        <v>0</v>
      </c>
      <c r="J120" s="124">
        <f t="shared" si="11"/>
        <v>0</v>
      </c>
      <c r="K120" s="125">
        <f t="shared" si="11"/>
        <v>0</v>
      </c>
      <c r="L120" s="123">
        <f t="shared" si="11"/>
        <v>0</v>
      </c>
      <c r="M120" s="3"/>
      <c r="N120" s="3"/>
      <c r="O120" s="3"/>
      <c r="P120" s="3"/>
      <c r="Q120" s="3"/>
    </row>
    <row r="121" spans="1:17" ht="9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127">
        <f t="shared" si="11"/>
        <v>0</v>
      </c>
      <c r="J121" s="128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9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127">
        <f t="shared" si="11"/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9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120"/>
      <c r="J123" s="117"/>
      <c r="K123" s="117"/>
      <c r="L123" s="117"/>
      <c r="M123" s="3"/>
      <c r="N123" s="3"/>
      <c r="O123" s="3"/>
      <c r="P123" s="3"/>
      <c r="Q123" s="3"/>
    </row>
    <row r="124" spans="1:17" ht="9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149">
        <f t="shared" ref="I124:L126" si="12">I125</f>
        <v>0</v>
      </c>
      <c r="J124" s="150">
        <f t="shared" si="12"/>
        <v>0</v>
      </c>
      <c r="K124" s="151">
        <f t="shared" si="12"/>
        <v>0</v>
      </c>
      <c r="L124" s="149">
        <f t="shared" si="12"/>
        <v>0</v>
      </c>
      <c r="M124" s="3"/>
      <c r="N124" s="3"/>
      <c r="O124" s="3"/>
      <c r="P124" s="3"/>
      <c r="Q124" s="3"/>
    </row>
    <row r="125" spans="1:17" ht="9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127">
        <f t="shared" si="12"/>
        <v>0</v>
      </c>
      <c r="J125" s="128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9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127">
        <f t="shared" si="12"/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9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120"/>
      <c r="J127" s="117"/>
      <c r="K127" s="117"/>
      <c r="L127" s="117"/>
      <c r="M127" s="3"/>
      <c r="N127" s="3"/>
      <c r="O127" s="3"/>
      <c r="P127" s="3"/>
      <c r="Q127" s="3"/>
    </row>
    <row r="128" spans="1:17" ht="2.25" customHeight="1">
      <c r="A128" s="358">
        <v>1</v>
      </c>
      <c r="B128" s="359"/>
      <c r="C128" s="359"/>
      <c r="D128" s="359"/>
      <c r="E128" s="359"/>
      <c r="F128" s="360"/>
      <c r="G128" s="218">
        <v>2</v>
      </c>
      <c r="H128" s="218">
        <v>3</v>
      </c>
      <c r="I128" s="217">
        <v>4</v>
      </c>
      <c r="J128" s="216">
        <v>5</v>
      </c>
      <c r="K128" s="217">
        <v>6</v>
      </c>
      <c r="L128" s="215">
        <v>7</v>
      </c>
      <c r="M128" s="3"/>
      <c r="N128" s="3"/>
      <c r="O128" s="3"/>
      <c r="P128" s="3"/>
      <c r="Q128" s="3"/>
    </row>
    <row r="129" spans="1:17" ht="9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129">
        <f>SUM(I130+I135+I140)</f>
        <v>0</v>
      </c>
      <c r="J129" s="128">
        <f>SUM(J130+J135+J140)</f>
        <v>0</v>
      </c>
      <c r="K129" s="129">
        <f>SUM(K130+K135+K140)</f>
        <v>0</v>
      </c>
      <c r="L129" s="127">
        <f>SUM(L130+L135+L140)</f>
        <v>0</v>
      </c>
      <c r="M129" s="3"/>
      <c r="N129" s="3"/>
      <c r="O129" s="3"/>
      <c r="P129" s="3"/>
      <c r="Q129" s="3"/>
    </row>
    <row r="130" spans="1:17" ht="9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129">
        <f t="shared" ref="I130:L131" si="13">I131</f>
        <v>0</v>
      </c>
      <c r="J130" s="128">
        <f t="shared" si="13"/>
        <v>0</v>
      </c>
      <c r="K130" s="129">
        <f t="shared" si="13"/>
        <v>0</v>
      </c>
      <c r="L130" s="127">
        <f t="shared" si="13"/>
        <v>0</v>
      </c>
      <c r="M130" s="3"/>
      <c r="N130" s="3"/>
      <c r="O130" s="3"/>
      <c r="P130" s="3"/>
      <c r="Q130" s="3"/>
    </row>
    <row r="131" spans="1:17" ht="9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129">
        <f t="shared" si="13"/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9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129">
        <f>SUM(I133:I134)</f>
        <v>0</v>
      </c>
      <c r="J132" s="128">
        <f>SUM(J133:J134)</f>
        <v>0</v>
      </c>
      <c r="K132" s="129">
        <f>SUM(K133:K134)</f>
        <v>0</v>
      </c>
      <c r="L132" s="127">
        <f>SUM(L133:L134)</f>
        <v>0</v>
      </c>
      <c r="M132" s="3"/>
      <c r="N132" s="3"/>
      <c r="O132" s="3"/>
      <c r="P132" s="3"/>
      <c r="Q132" s="3"/>
    </row>
    <row r="133" spans="1:17" ht="9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115"/>
      <c r="J133" s="115"/>
      <c r="K133" s="115"/>
      <c r="L133" s="115"/>
      <c r="M133" s="3"/>
      <c r="N133" s="3"/>
      <c r="O133" s="3"/>
      <c r="P133" s="3"/>
      <c r="Q133" s="3"/>
    </row>
    <row r="134" spans="1:17" ht="9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133"/>
      <c r="J134" s="116"/>
      <c r="K134" s="116"/>
      <c r="L134" s="116"/>
      <c r="M134" s="3"/>
      <c r="N134" s="3"/>
      <c r="O134" s="3"/>
      <c r="P134" s="3"/>
      <c r="Q134" s="3"/>
    </row>
    <row r="135" spans="1:17" ht="9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227" t="s">
        <v>47</v>
      </c>
      <c r="H135" s="197">
        <v>104</v>
      </c>
      <c r="I135" s="153">
        <f t="shared" ref="I135:L136" si="14">I136</f>
        <v>0</v>
      </c>
      <c r="J135" s="152">
        <f t="shared" si="14"/>
        <v>0</v>
      </c>
      <c r="K135" s="153">
        <f t="shared" si="14"/>
        <v>0</v>
      </c>
      <c r="L135" s="148">
        <f t="shared" si="14"/>
        <v>0</v>
      </c>
      <c r="M135" s="3"/>
      <c r="N135" s="3"/>
      <c r="O135" s="3"/>
      <c r="P135" s="3"/>
      <c r="Q135" s="3"/>
    </row>
    <row r="136" spans="1:17" ht="9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58" t="s">
        <v>47</v>
      </c>
      <c r="H136" s="197">
        <v>105</v>
      </c>
      <c r="I136" s="129">
        <f t="shared" si="14"/>
        <v>0</v>
      </c>
      <c r="J136" s="128">
        <f t="shared" si="14"/>
        <v>0</v>
      </c>
      <c r="K136" s="129">
        <f t="shared" si="14"/>
        <v>0</v>
      </c>
      <c r="L136" s="127">
        <f t="shared" si="14"/>
        <v>0</v>
      </c>
      <c r="M136" s="3"/>
      <c r="N136" s="3"/>
      <c r="O136" s="3"/>
      <c r="P136" s="3"/>
      <c r="Q136" s="3"/>
    </row>
    <row r="137" spans="1:17" ht="9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58" t="s">
        <v>47</v>
      </c>
      <c r="H137" s="197">
        <v>106</v>
      </c>
      <c r="I137" s="129">
        <f>SUM(I138:I139)</f>
        <v>0</v>
      </c>
      <c r="J137" s="128">
        <f>SUM(J138:J139)</f>
        <v>0</v>
      </c>
      <c r="K137" s="129">
        <f>SUM(K138:K139)</f>
        <v>0</v>
      </c>
      <c r="L137" s="127">
        <f>SUM(L138:L139)</f>
        <v>0</v>
      </c>
      <c r="M137" s="3"/>
      <c r="N137" s="3"/>
      <c r="O137" s="3"/>
      <c r="P137" s="3"/>
      <c r="Q137" s="3"/>
    </row>
    <row r="138" spans="1:17" ht="9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133"/>
      <c r="J138" s="116"/>
      <c r="K138" s="116"/>
      <c r="L138" s="116"/>
      <c r="M138" s="3"/>
      <c r="N138" s="3"/>
      <c r="O138" s="3"/>
      <c r="P138" s="3"/>
      <c r="Q138" s="3"/>
    </row>
    <row r="139" spans="1:17" ht="9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116"/>
      <c r="J139" s="116"/>
      <c r="K139" s="116"/>
      <c r="L139" s="116"/>
      <c r="M139" s="3"/>
      <c r="N139" s="3"/>
      <c r="O139" s="3"/>
      <c r="P139" s="3"/>
      <c r="Q139" s="3"/>
    </row>
    <row r="140" spans="1:17" ht="9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129">
        <f t="shared" ref="I140:L141" si="15">I141</f>
        <v>0</v>
      </c>
      <c r="J140" s="128">
        <f t="shared" si="15"/>
        <v>0</v>
      </c>
      <c r="K140" s="129">
        <f t="shared" si="15"/>
        <v>0</v>
      </c>
      <c r="L140" s="127">
        <f t="shared" si="15"/>
        <v>0</v>
      </c>
      <c r="M140" s="3"/>
      <c r="N140" s="3"/>
      <c r="O140" s="3"/>
      <c r="P140" s="3"/>
      <c r="Q140" s="3"/>
    </row>
    <row r="141" spans="1:17" ht="9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151">
        <f t="shared" si="15"/>
        <v>0</v>
      </c>
      <c r="J141" s="150">
        <f t="shared" si="15"/>
        <v>0</v>
      </c>
      <c r="K141" s="151">
        <f t="shared" si="15"/>
        <v>0</v>
      </c>
      <c r="L141" s="149">
        <f t="shared" si="15"/>
        <v>0</v>
      </c>
      <c r="M141" s="3"/>
      <c r="N141" s="3"/>
      <c r="O141" s="3"/>
      <c r="P141" s="3"/>
      <c r="Q141" s="3"/>
    </row>
    <row r="142" spans="1:17" ht="9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  <c r="Q142" s="3"/>
    </row>
    <row r="143" spans="1:17" ht="9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134"/>
      <c r="J143" s="115"/>
      <c r="K143" s="115"/>
      <c r="L143" s="115"/>
      <c r="M143" s="3"/>
      <c r="N143" s="3"/>
      <c r="O143" s="3"/>
      <c r="P143" s="3"/>
      <c r="Q143" s="3"/>
    </row>
    <row r="144" spans="1:17" ht="9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116"/>
      <c r="J144" s="117"/>
      <c r="K144" s="117"/>
      <c r="L144" s="117"/>
      <c r="M144" s="3"/>
      <c r="N144" s="3"/>
      <c r="O144" s="3"/>
      <c r="P144" s="3"/>
      <c r="Q144" s="3"/>
    </row>
    <row r="145" spans="1:17" ht="9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125">
        <f>I146</f>
        <v>0</v>
      </c>
      <c r="J145" s="124">
        <f>J146</f>
        <v>0</v>
      </c>
      <c r="K145" s="125">
        <f>K146</f>
        <v>0</v>
      </c>
      <c r="L145" s="123">
        <f>L146</f>
        <v>0</v>
      </c>
      <c r="M145" s="3"/>
      <c r="N145" s="3"/>
      <c r="O145" s="3"/>
      <c r="P145" s="3"/>
      <c r="Q145" s="3"/>
    </row>
    <row r="146" spans="1:17" ht="9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125">
        <f>I147+I151</f>
        <v>0</v>
      </c>
      <c r="J146" s="124">
        <f>J147+J151</f>
        <v>0</v>
      </c>
      <c r="K146" s="125">
        <f>K147+K151</f>
        <v>0</v>
      </c>
      <c r="L146" s="123">
        <f>L147+L151</f>
        <v>0</v>
      </c>
      <c r="M146" s="3"/>
      <c r="N146" s="3"/>
      <c r="O146" s="3"/>
      <c r="P146" s="3"/>
      <c r="Q146" s="3"/>
    </row>
    <row r="147" spans="1:17" ht="9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129">
        <f>I148</f>
        <v>0</v>
      </c>
      <c r="J147" s="128">
        <f>J148</f>
        <v>0</v>
      </c>
      <c r="K147" s="129">
        <f>K148</f>
        <v>0</v>
      </c>
      <c r="L147" s="127">
        <f>L148</f>
        <v>0</v>
      </c>
      <c r="M147" s="3"/>
      <c r="N147" s="3"/>
      <c r="O147" s="3"/>
      <c r="P147" s="3"/>
      <c r="Q147" s="3"/>
    </row>
    <row r="148" spans="1:17" ht="9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125">
        <f>SUM(I149:I150)</f>
        <v>0</v>
      </c>
      <c r="J148" s="124">
        <f>SUM(J149:J150)</f>
        <v>0</v>
      </c>
      <c r="K148" s="125">
        <f>SUM(K149:K150)</f>
        <v>0</v>
      </c>
      <c r="L148" s="123">
        <f>SUM(L149:L150)</f>
        <v>0</v>
      </c>
      <c r="M148" s="3"/>
      <c r="N148" s="3"/>
      <c r="O148" s="3"/>
      <c r="P148" s="3"/>
      <c r="Q148" s="3"/>
    </row>
    <row r="149" spans="1:17" ht="9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116"/>
      <c r="J149" s="116"/>
      <c r="K149" s="116"/>
      <c r="L149" s="116"/>
      <c r="M149" s="3"/>
      <c r="N149" s="3"/>
      <c r="O149" s="3"/>
      <c r="P149" s="3"/>
      <c r="Q149" s="3"/>
    </row>
    <row r="150" spans="1:17" ht="9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135"/>
      <c r="J150" s="122"/>
      <c r="K150" s="122"/>
      <c r="L150" s="122"/>
      <c r="M150" s="3"/>
      <c r="N150" s="3"/>
      <c r="O150" s="3"/>
      <c r="P150" s="3"/>
      <c r="Q150" s="3"/>
    </row>
    <row r="151" spans="1:17" ht="9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129">
        <f t="shared" ref="I151:L152" si="16">I152</f>
        <v>0</v>
      </c>
      <c r="J151" s="128">
        <f t="shared" si="16"/>
        <v>0</v>
      </c>
      <c r="K151" s="129">
        <f t="shared" si="16"/>
        <v>0</v>
      </c>
      <c r="L151" s="127">
        <f t="shared" si="16"/>
        <v>0</v>
      </c>
      <c r="M151" s="3"/>
      <c r="N151" s="3"/>
      <c r="O151" s="3"/>
      <c r="P151" s="3"/>
      <c r="Q151" s="3"/>
    </row>
    <row r="152" spans="1:17" ht="9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129">
        <f t="shared" si="16"/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t="9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136"/>
      <c r="J153" s="117"/>
      <c r="K153" s="117"/>
      <c r="L153" s="117"/>
      <c r="M153" s="3"/>
      <c r="N153" s="3"/>
      <c r="O153" s="3"/>
      <c r="P153" s="3"/>
      <c r="Q153" s="3"/>
    </row>
    <row r="154" spans="1:17" ht="9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129">
        <f>I155+I159</f>
        <v>0</v>
      </c>
      <c r="J154" s="128">
        <f>J155+J159</f>
        <v>0</v>
      </c>
      <c r="K154" s="129">
        <f>K155+K159</f>
        <v>0</v>
      </c>
      <c r="L154" s="127">
        <f>L155+L159</f>
        <v>0</v>
      </c>
      <c r="M154" s="3"/>
      <c r="N154" s="3"/>
      <c r="O154" s="3"/>
      <c r="P154" s="3"/>
      <c r="Q154" s="3"/>
    </row>
    <row r="155" spans="1:17" s="11" customFormat="1" ht="9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129">
        <f t="shared" ref="I155:L157" si="17">I156</f>
        <v>0</v>
      </c>
      <c r="J155" s="128">
        <f t="shared" si="17"/>
        <v>0</v>
      </c>
      <c r="K155" s="129">
        <f t="shared" si="17"/>
        <v>0</v>
      </c>
      <c r="L155" s="127">
        <f t="shared" si="17"/>
        <v>0</v>
      </c>
      <c r="M155" s="61"/>
      <c r="N155" s="61"/>
      <c r="O155" s="61"/>
      <c r="P155" s="61"/>
      <c r="Q155" s="61"/>
    </row>
    <row r="156" spans="1:17" ht="9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125">
        <f t="shared" si="17"/>
        <v>0</v>
      </c>
      <c r="J156" s="124">
        <f t="shared" si="17"/>
        <v>0</v>
      </c>
      <c r="K156" s="125">
        <f t="shared" si="17"/>
        <v>0</v>
      </c>
      <c r="L156" s="123">
        <f t="shared" si="17"/>
        <v>0</v>
      </c>
      <c r="M156" s="3"/>
      <c r="N156" s="3"/>
      <c r="O156" s="3"/>
      <c r="P156" s="3"/>
      <c r="Q156" s="3"/>
    </row>
    <row r="157" spans="1:17" ht="9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129">
        <f t="shared" si="17"/>
        <v>0</v>
      </c>
      <c r="J157" s="128">
        <f t="shared" si="17"/>
        <v>0</v>
      </c>
      <c r="K157" s="129">
        <f t="shared" si="17"/>
        <v>0</v>
      </c>
      <c r="L157" s="127">
        <f t="shared" si="17"/>
        <v>0</v>
      </c>
      <c r="M157" s="3"/>
      <c r="N157" s="3"/>
      <c r="O157" s="3"/>
      <c r="P157" s="3"/>
      <c r="Q157" s="3"/>
    </row>
    <row r="158" spans="1:17" ht="9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134"/>
      <c r="J158" s="115"/>
      <c r="K158" s="115"/>
      <c r="L158" s="115"/>
      <c r="M158" s="3"/>
      <c r="N158" s="3"/>
      <c r="O158" s="3"/>
      <c r="P158" s="3"/>
      <c r="Q158" s="3"/>
    </row>
    <row r="159" spans="1:17" ht="9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129">
        <f>SUM(I160+I165)</f>
        <v>0</v>
      </c>
      <c r="J159" s="128">
        <f>SUM(J160+J165)</f>
        <v>0</v>
      </c>
      <c r="K159" s="129">
        <f>SUM(K160+K165)</f>
        <v>0</v>
      </c>
      <c r="L159" s="127">
        <f>SUM(L160+L165)</f>
        <v>0</v>
      </c>
      <c r="M159" s="3"/>
      <c r="N159" s="3"/>
      <c r="O159" s="3"/>
      <c r="P159" s="3"/>
      <c r="Q159" s="3"/>
    </row>
    <row r="160" spans="1:17" ht="9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125">
        <f>I161</f>
        <v>0</v>
      </c>
      <c r="J160" s="124">
        <f>J161</f>
        <v>0</v>
      </c>
      <c r="K160" s="125">
        <f>K161</f>
        <v>0</v>
      </c>
      <c r="L160" s="123">
        <f>L161</f>
        <v>0</v>
      </c>
      <c r="M160" s="3"/>
      <c r="N160" s="3"/>
      <c r="O160" s="3"/>
      <c r="P160" s="3"/>
      <c r="Q160" s="3"/>
    </row>
    <row r="161" spans="1:17" ht="9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129">
        <f>SUM(I162:I164)</f>
        <v>0</v>
      </c>
      <c r="J161" s="128">
        <f>SUM(J162:J164)</f>
        <v>0</v>
      </c>
      <c r="K161" s="129">
        <f>SUM(K162:K164)</f>
        <v>0</v>
      </c>
      <c r="L161" s="127">
        <f>SUM(L162:L164)</f>
        <v>0</v>
      </c>
      <c r="M161" s="3"/>
      <c r="N161" s="3"/>
      <c r="O161" s="3"/>
      <c r="P161" s="3"/>
      <c r="Q161" s="3"/>
    </row>
    <row r="162" spans="1:17" ht="9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135"/>
      <c r="J162" s="126"/>
      <c r="K162" s="126"/>
      <c r="L162" s="126"/>
      <c r="M162" s="3"/>
      <c r="N162" s="3"/>
      <c r="O162" s="3"/>
      <c r="P162" s="3"/>
      <c r="Q162" s="3"/>
    </row>
    <row r="163" spans="1:17" ht="9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116"/>
      <c r="J163" s="131"/>
      <c r="K163" s="131"/>
      <c r="L163" s="131"/>
      <c r="M163" s="3"/>
      <c r="N163" s="3"/>
      <c r="O163" s="3"/>
      <c r="P163" s="3"/>
      <c r="Q163" s="3"/>
    </row>
    <row r="164" spans="1:17" ht="9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133"/>
      <c r="J164" s="116"/>
      <c r="K164" s="116"/>
      <c r="L164" s="116"/>
      <c r="M164" s="3"/>
      <c r="N164" s="3"/>
      <c r="O164" s="3"/>
      <c r="P164" s="3"/>
      <c r="Q164" s="3"/>
    </row>
    <row r="165" spans="1:17" ht="9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129">
        <f>I166</f>
        <v>0</v>
      </c>
      <c r="J165" s="128">
        <f>J166</f>
        <v>0</v>
      </c>
      <c r="K165" s="129">
        <f>K166</f>
        <v>0</v>
      </c>
      <c r="L165" s="127">
        <f>L166</f>
        <v>0</v>
      </c>
      <c r="M165" s="3"/>
      <c r="N165" s="3"/>
      <c r="O165" s="3"/>
      <c r="P165" s="3"/>
      <c r="Q165" s="3"/>
    </row>
    <row r="166" spans="1:17" ht="9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125">
        <f>SUM(I167:I170)-I168</f>
        <v>0</v>
      </c>
      <c r="J166" s="124">
        <f>SUM(J167:J170)-J168</f>
        <v>0</v>
      </c>
      <c r="K166" s="125">
        <f>SUM(K167:K170)-K168</f>
        <v>0</v>
      </c>
      <c r="L166" s="123">
        <f>SUM(L167:L170)-L168</f>
        <v>0</v>
      </c>
      <c r="M166" s="3"/>
      <c r="N166" s="3"/>
      <c r="O166" s="3"/>
      <c r="P166" s="3"/>
      <c r="Q166" s="3"/>
    </row>
    <row r="167" spans="1:17" ht="9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133"/>
      <c r="J167" s="126"/>
      <c r="K167" s="126"/>
      <c r="L167" s="126"/>
      <c r="M167" s="3"/>
      <c r="N167" s="3"/>
      <c r="O167" s="3"/>
      <c r="P167" s="3"/>
      <c r="Q167" s="3"/>
    </row>
    <row r="168" spans="1:17" ht="1.5" customHeight="1">
      <c r="A168" s="361">
        <v>1</v>
      </c>
      <c r="B168" s="359"/>
      <c r="C168" s="359"/>
      <c r="D168" s="359"/>
      <c r="E168" s="359"/>
      <c r="F168" s="360"/>
      <c r="G168" s="207">
        <v>2</v>
      </c>
      <c r="H168" s="207">
        <v>3</v>
      </c>
      <c r="I168" s="208">
        <v>4</v>
      </c>
      <c r="J168" s="219">
        <v>5</v>
      </c>
      <c r="K168" s="219">
        <v>6</v>
      </c>
      <c r="L168" s="219">
        <v>7</v>
      </c>
      <c r="M168" s="3"/>
      <c r="N168" s="3"/>
      <c r="O168" s="3"/>
      <c r="P168" s="3"/>
      <c r="Q168" s="3"/>
    </row>
    <row r="169" spans="1:17" ht="9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126"/>
      <c r="J169" s="117"/>
      <c r="K169" s="117"/>
      <c r="L169" s="117"/>
      <c r="M169" s="3"/>
      <c r="N169" s="3"/>
      <c r="O169" s="3"/>
      <c r="P169" s="3"/>
      <c r="Q169" s="3"/>
    </row>
    <row r="170" spans="1:17" ht="9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131"/>
      <c r="J170" s="131"/>
      <c r="K170" s="131"/>
      <c r="L170" s="131"/>
      <c r="M170" s="3"/>
      <c r="N170" s="3"/>
      <c r="O170" s="3"/>
      <c r="P170" s="3"/>
      <c r="Q170" s="3"/>
    </row>
    <row r="171" spans="1:17" ht="9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110">
        <f>SUM(I172+I225+I286)</f>
        <v>0</v>
      </c>
      <c r="J171" s="138">
        <f>SUM(J172+J225+J286)</f>
        <v>0</v>
      </c>
      <c r="K171" s="111">
        <f>SUM(K172+K225+K286)</f>
        <v>0</v>
      </c>
      <c r="L171" s="110">
        <f>SUM(L172+L225+L286)</f>
        <v>0</v>
      </c>
      <c r="M171" s="3"/>
      <c r="N171" s="3"/>
      <c r="O171" s="3"/>
      <c r="P171" s="3"/>
      <c r="Q171" s="3"/>
    </row>
    <row r="172" spans="1:17" ht="9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127">
        <f>SUM(I173+I195+I203+I215+I219)</f>
        <v>0</v>
      </c>
      <c r="J172" s="123">
        <f>SUM(J173+J195+J203+J215+J219)</f>
        <v>0</v>
      </c>
      <c r="K172" s="123">
        <f>SUM(K173+K195+K203+K215+K219)</f>
        <v>0</v>
      </c>
      <c r="L172" s="123">
        <f>SUM(L173+L195+L203+L215+L219)</f>
        <v>0</v>
      </c>
      <c r="M172" s="3"/>
      <c r="N172" s="3"/>
      <c r="O172" s="3"/>
      <c r="P172" s="3"/>
      <c r="Q172" s="3"/>
    </row>
    <row r="173" spans="1:17" ht="9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123">
        <f>SUM(I174+I177+I182+I187+I192)</f>
        <v>0</v>
      </c>
      <c r="J173" s="128">
        <f>SUM(J174+J177+J182+J187+J192)</f>
        <v>0</v>
      </c>
      <c r="K173" s="129">
        <f>SUM(K174+K177+K182+K187+K192)</f>
        <v>0</v>
      </c>
      <c r="L173" s="127">
        <f>SUM(L174+L177+L182+L187+L192)</f>
        <v>0</v>
      </c>
      <c r="M173" s="3"/>
      <c r="N173" s="3"/>
      <c r="O173" s="3"/>
      <c r="P173" s="3"/>
      <c r="Q173" s="3"/>
    </row>
    <row r="174" spans="1:17" ht="9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127">
        <f t="shared" ref="I174:L175" si="18">I175</f>
        <v>0</v>
      </c>
      <c r="J174" s="124">
        <f t="shared" si="18"/>
        <v>0</v>
      </c>
      <c r="K174" s="125">
        <f t="shared" si="18"/>
        <v>0</v>
      </c>
      <c r="L174" s="123">
        <f t="shared" si="18"/>
        <v>0</v>
      </c>
      <c r="M174" s="3"/>
      <c r="N174" s="3"/>
      <c r="O174" s="3"/>
      <c r="P174" s="3"/>
      <c r="Q174" s="3"/>
    </row>
    <row r="175" spans="1:17" ht="9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123">
        <f t="shared" si="18"/>
        <v>0</v>
      </c>
      <c r="J175" s="127">
        <f t="shared" si="18"/>
        <v>0</v>
      </c>
      <c r="K175" s="127">
        <f t="shared" si="18"/>
        <v>0</v>
      </c>
      <c r="L175" s="127">
        <f t="shared" si="18"/>
        <v>0</v>
      </c>
      <c r="M175" s="3"/>
      <c r="N175" s="3"/>
      <c r="O175" s="3"/>
      <c r="P175" s="3"/>
      <c r="Q175" s="3"/>
    </row>
    <row r="176" spans="1:17" ht="9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120"/>
      <c r="J176" s="117"/>
      <c r="K176" s="117"/>
      <c r="L176" s="117"/>
      <c r="M176" s="3"/>
      <c r="N176" s="3"/>
      <c r="O176" s="3"/>
      <c r="P176" s="3"/>
      <c r="Q176" s="3"/>
    </row>
    <row r="177" spans="1:17" ht="9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123">
        <f>I178</f>
        <v>0</v>
      </c>
      <c r="J177" s="124">
        <f>J178</f>
        <v>0</v>
      </c>
      <c r="K177" s="125">
        <f>K178</f>
        <v>0</v>
      </c>
      <c r="L177" s="123">
        <f>L178</f>
        <v>0</v>
      </c>
      <c r="M177" s="3"/>
      <c r="N177" s="3"/>
      <c r="O177" s="3"/>
      <c r="P177" s="3"/>
      <c r="Q177" s="3"/>
    </row>
    <row r="178" spans="1:17" ht="9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127">
        <f>SUM(I179:I181)</f>
        <v>0</v>
      </c>
      <c r="J178" s="128">
        <f>SUM(J179:J181)</f>
        <v>0</v>
      </c>
      <c r="K178" s="129">
        <f>SUM(K179:K181)</f>
        <v>0</v>
      </c>
      <c r="L178" s="127">
        <f>SUM(L179:L181)</f>
        <v>0</v>
      </c>
      <c r="M178" s="3"/>
      <c r="N178" s="3"/>
      <c r="O178" s="3"/>
      <c r="P178" s="3"/>
      <c r="Q178" s="3"/>
    </row>
    <row r="179" spans="1:17" ht="9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126"/>
      <c r="J179" s="114"/>
      <c r="K179" s="114"/>
      <c r="L179" s="132"/>
      <c r="M179" s="3"/>
      <c r="N179" s="3"/>
      <c r="O179" s="3"/>
      <c r="P179" s="3"/>
      <c r="Q179" s="3"/>
    </row>
    <row r="180" spans="1:17" ht="9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120"/>
      <c r="J180" s="117"/>
      <c r="K180" s="117"/>
      <c r="L180" s="117"/>
      <c r="M180" s="3"/>
      <c r="N180" s="3"/>
      <c r="O180" s="3"/>
      <c r="P180" s="3"/>
      <c r="Q180" s="3"/>
    </row>
    <row r="181" spans="1:17" ht="9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126"/>
      <c r="J181" s="114"/>
      <c r="K181" s="114"/>
      <c r="L181" s="132"/>
      <c r="M181" s="3"/>
      <c r="N181" s="3"/>
      <c r="O181" s="3"/>
      <c r="P181" s="3"/>
      <c r="Q181" s="3"/>
    </row>
    <row r="182" spans="1:17" ht="9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127">
        <f>I183</f>
        <v>0</v>
      </c>
      <c r="J182" s="128">
        <f>J183</f>
        <v>0</v>
      </c>
      <c r="K182" s="129">
        <f>K183</f>
        <v>0</v>
      </c>
      <c r="L182" s="127">
        <f>L183</f>
        <v>0</v>
      </c>
      <c r="M182" s="3"/>
      <c r="N182" s="3"/>
      <c r="O182" s="3"/>
      <c r="P182" s="3"/>
      <c r="Q182" s="3"/>
    </row>
    <row r="183" spans="1:17" ht="9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127">
        <f>SUM(I184:I186)</f>
        <v>0</v>
      </c>
      <c r="J183" s="127">
        <f>SUM(J184:J186)</f>
        <v>0</v>
      </c>
      <c r="K183" s="127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9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120"/>
      <c r="J184" s="117"/>
      <c r="K184" s="117"/>
      <c r="L184" s="132"/>
      <c r="M184" s="3"/>
      <c r="N184" s="3"/>
      <c r="O184" s="3"/>
      <c r="P184" s="3"/>
      <c r="Q184" s="3"/>
    </row>
    <row r="185" spans="1:17" ht="9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126"/>
      <c r="J185" s="117"/>
      <c r="K185" s="117"/>
      <c r="L185" s="117"/>
      <c r="M185" s="3"/>
      <c r="N185" s="3"/>
      <c r="O185" s="3"/>
      <c r="P185" s="3"/>
      <c r="Q185" s="3"/>
    </row>
    <row r="186" spans="1:17" ht="9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9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127">
        <f>I188</f>
        <v>0</v>
      </c>
      <c r="J187" s="152">
        <f>J188</f>
        <v>0</v>
      </c>
      <c r="K187" s="153">
        <f>K188</f>
        <v>0</v>
      </c>
      <c r="L187" s="148">
        <f>L188</f>
        <v>0</v>
      </c>
      <c r="M187" s="3"/>
      <c r="N187" s="3"/>
      <c r="O187" s="3"/>
      <c r="P187" s="3"/>
      <c r="Q187" s="3"/>
    </row>
    <row r="188" spans="1:17" ht="9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123">
        <f>SUM(I189:I191)</f>
        <v>0</v>
      </c>
      <c r="J188" s="128">
        <f>SUM(J189:J191)</f>
        <v>0</v>
      </c>
      <c r="K188" s="129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9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9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126"/>
      <c r="J190" s="114"/>
      <c r="K190" s="114"/>
      <c r="L190" s="117"/>
      <c r="M190" s="3"/>
      <c r="N190" s="3"/>
      <c r="O190" s="3"/>
      <c r="P190" s="3"/>
      <c r="Q190" s="3"/>
    </row>
    <row r="191" spans="1:17" ht="9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131"/>
      <c r="J191" s="132"/>
      <c r="K191" s="132"/>
      <c r="L191" s="132"/>
      <c r="M191" s="3"/>
      <c r="N191" s="3"/>
      <c r="O191" s="3"/>
      <c r="P191" s="3"/>
      <c r="Q191" s="3"/>
    </row>
    <row r="192" spans="1:17" ht="9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127">
        <f t="shared" ref="I192:L193" si="19">I193</f>
        <v>0</v>
      </c>
      <c r="J192" s="128">
        <f t="shared" si="19"/>
        <v>0</v>
      </c>
      <c r="K192" s="129">
        <f t="shared" si="19"/>
        <v>0</v>
      </c>
      <c r="L192" s="127">
        <f t="shared" si="19"/>
        <v>0</v>
      </c>
      <c r="M192" s="3"/>
      <c r="N192" s="3"/>
      <c r="O192" s="3"/>
      <c r="P192" s="3"/>
      <c r="Q192" s="3"/>
    </row>
    <row r="193" spans="1:17" ht="9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129">
        <f t="shared" si="19"/>
        <v>0</v>
      </c>
      <c r="J193" s="129">
        <f t="shared" si="19"/>
        <v>0</v>
      </c>
      <c r="K193" s="129">
        <f t="shared" si="19"/>
        <v>0</v>
      </c>
      <c r="L193" s="129">
        <f t="shared" si="19"/>
        <v>0</v>
      </c>
      <c r="M193" s="3"/>
      <c r="N193" s="3"/>
      <c r="O193" s="3"/>
      <c r="P193" s="3"/>
      <c r="Q193" s="3"/>
    </row>
    <row r="194" spans="1:17" ht="9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114"/>
      <c r="J194" s="117"/>
      <c r="K194" s="117"/>
      <c r="L194" s="117"/>
      <c r="M194" s="3"/>
      <c r="N194" s="3"/>
      <c r="O194" s="3"/>
      <c r="P194" s="3"/>
      <c r="Q194" s="3"/>
    </row>
    <row r="195" spans="1:17" ht="9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127">
        <f t="shared" ref="I195:L196" si="20">I196</f>
        <v>0</v>
      </c>
      <c r="J195" s="152">
        <f t="shared" si="20"/>
        <v>0</v>
      </c>
      <c r="K195" s="153">
        <f t="shared" si="20"/>
        <v>0</v>
      </c>
      <c r="L195" s="148">
        <f t="shared" si="20"/>
        <v>0</v>
      </c>
      <c r="M195" s="3"/>
      <c r="N195" s="3"/>
      <c r="O195" s="3"/>
      <c r="P195" s="3"/>
      <c r="Q195" s="3"/>
    </row>
    <row r="196" spans="1:17" ht="9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123">
        <f t="shared" si="20"/>
        <v>0</v>
      </c>
      <c r="J196" s="128">
        <f t="shared" si="20"/>
        <v>0</v>
      </c>
      <c r="K196" s="129">
        <f t="shared" si="20"/>
        <v>0</v>
      </c>
      <c r="L196" s="127">
        <f t="shared" si="20"/>
        <v>0</v>
      </c>
      <c r="M196" s="3"/>
      <c r="N196" s="3"/>
      <c r="O196" s="3"/>
      <c r="P196" s="3"/>
      <c r="Q196" s="3"/>
    </row>
    <row r="197" spans="1:17" ht="9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127">
        <f>SUM(I198:I202)</f>
        <v>0</v>
      </c>
      <c r="J197" s="124">
        <f>SUM(J198:J202)</f>
        <v>0</v>
      </c>
      <c r="K197" s="125">
        <f>SUM(K198:K202)</f>
        <v>0</v>
      </c>
      <c r="L197" s="123">
        <f>SUM(L198:L202)</f>
        <v>0</v>
      </c>
      <c r="M197" s="3"/>
      <c r="N197" s="3"/>
      <c r="O197" s="3"/>
      <c r="P197" s="3"/>
      <c r="Q197" s="3"/>
    </row>
    <row r="198" spans="1:17" ht="9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114"/>
      <c r="J198" s="117"/>
      <c r="K198" s="117"/>
      <c r="L198" s="132"/>
      <c r="M198" s="3"/>
      <c r="N198" s="3"/>
      <c r="O198" s="3"/>
      <c r="P198" s="3"/>
      <c r="Q198" s="3"/>
    </row>
    <row r="199" spans="1:17" ht="9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117"/>
      <c r="J199" s="117"/>
      <c r="K199" s="117"/>
      <c r="L199" s="117"/>
      <c r="M199" s="3"/>
      <c r="N199" s="3"/>
      <c r="O199" s="3"/>
      <c r="P199" s="3"/>
      <c r="Q199" s="3"/>
    </row>
    <row r="200" spans="1:17" ht="9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9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9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117"/>
      <c r="J202" s="117"/>
      <c r="K202" s="117"/>
      <c r="L202" s="132"/>
      <c r="M202" s="3"/>
      <c r="N202" s="3"/>
      <c r="O202" s="3"/>
      <c r="P202" s="3"/>
      <c r="Q202" s="3"/>
    </row>
    <row r="203" spans="1:17" ht="9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127">
        <f>SUM(I204+I208)</f>
        <v>0</v>
      </c>
      <c r="J203" s="128">
        <f>SUM(J204+J208)</f>
        <v>0</v>
      </c>
      <c r="K203" s="129">
        <f>SUM(K204+K208)</f>
        <v>0</v>
      </c>
      <c r="L203" s="127">
        <f>SUM(L204+L208)</f>
        <v>0</v>
      </c>
      <c r="M203" s="3"/>
      <c r="N203" s="3"/>
      <c r="O203" s="3"/>
      <c r="P203" s="3"/>
      <c r="Q203" s="3"/>
    </row>
    <row r="204" spans="1:17" ht="9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123">
        <f>I205</f>
        <v>0</v>
      </c>
      <c r="J204" s="124">
        <f>J205</f>
        <v>0</v>
      </c>
      <c r="K204" s="125">
        <f>K205</f>
        <v>0</v>
      </c>
      <c r="L204" s="123">
        <f>L205</f>
        <v>0</v>
      </c>
      <c r="M204" s="3"/>
      <c r="N204" s="3"/>
      <c r="O204" s="3"/>
      <c r="P204" s="3"/>
      <c r="Q204" s="3"/>
    </row>
    <row r="205" spans="1:17" ht="9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127">
        <f>I207</f>
        <v>0</v>
      </c>
      <c r="J205" s="128">
        <f>J207</f>
        <v>0</v>
      </c>
      <c r="K205" s="129">
        <f>K207</f>
        <v>0</v>
      </c>
      <c r="L205" s="127">
        <f>L207</f>
        <v>0</v>
      </c>
      <c r="M205" s="3"/>
      <c r="N205" s="3"/>
      <c r="O205" s="3"/>
      <c r="P205" s="3"/>
      <c r="Q205" s="3"/>
    </row>
    <row r="206" spans="1:17" ht="2.25" customHeight="1">
      <c r="A206" s="358">
        <v>1</v>
      </c>
      <c r="B206" s="359"/>
      <c r="C206" s="359"/>
      <c r="D206" s="359"/>
      <c r="E206" s="359"/>
      <c r="F206" s="360"/>
      <c r="G206" s="216">
        <v>2</v>
      </c>
      <c r="H206" s="217">
        <v>3</v>
      </c>
      <c r="I206" s="209">
        <v>4</v>
      </c>
      <c r="J206" s="207">
        <v>5</v>
      </c>
      <c r="K206" s="208">
        <v>6</v>
      </c>
      <c r="L206" s="209">
        <v>7</v>
      </c>
      <c r="M206" s="3"/>
      <c r="N206" s="3"/>
      <c r="O206" s="3"/>
      <c r="P206" s="3"/>
      <c r="Q206" s="3"/>
    </row>
    <row r="207" spans="1:17" ht="9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132"/>
      <c r="J207" s="132"/>
      <c r="K207" s="132"/>
      <c r="L207" s="132"/>
      <c r="M207" s="3"/>
      <c r="N207" s="3"/>
      <c r="O207" s="3"/>
      <c r="P207" s="3"/>
      <c r="Q207" s="3"/>
    </row>
    <row r="208" spans="1:17" ht="9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127">
        <f>I209</f>
        <v>0</v>
      </c>
      <c r="J208" s="128">
        <f>J209</f>
        <v>0</v>
      </c>
      <c r="K208" s="129">
        <f>K209</f>
        <v>0</v>
      </c>
      <c r="L208" s="127">
        <f>L209</f>
        <v>0</v>
      </c>
      <c r="M208" s="3"/>
      <c r="N208" s="3"/>
      <c r="O208" s="3"/>
      <c r="P208" s="3"/>
      <c r="Q208" s="3"/>
    </row>
    <row r="209" spans="1:17" ht="9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123">
        <f>SUM(I210:I214)</f>
        <v>0</v>
      </c>
      <c r="J209" s="123">
        <f>SUM(J210:J214)</f>
        <v>0</v>
      </c>
      <c r="K209" s="123">
        <f>SUM(K210:K214)</f>
        <v>0</v>
      </c>
      <c r="L209" s="123">
        <f>SUM(L210:L214)</f>
        <v>0</v>
      </c>
      <c r="M209" s="3"/>
      <c r="N209" s="3"/>
      <c r="O209" s="3"/>
      <c r="P209" s="3"/>
      <c r="Q209" s="3"/>
    </row>
    <row r="210" spans="1:17" ht="9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117"/>
      <c r="J210" s="117"/>
      <c r="K210" s="117"/>
      <c r="L210" s="132"/>
      <c r="M210" s="3"/>
      <c r="N210" s="3"/>
      <c r="O210" s="3"/>
      <c r="P210" s="3"/>
      <c r="Q210" s="3"/>
    </row>
    <row r="211" spans="1:17" ht="9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9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9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9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9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123">
        <f t="shared" ref="I215:L217" si="21">I216</f>
        <v>0</v>
      </c>
      <c r="J215" s="124">
        <f t="shared" si="21"/>
        <v>0</v>
      </c>
      <c r="K215" s="125">
        <f t="shared" si="21"/>
        <v>0</v>
      </c>
      <c r="L215" s="125">
        <f t="shared" si="21"/>
        <v>0</v>
      </c>
      <c r="M215" s="3"/>
      <c r="N215" s="3"/>
      <c r="O215" s="3"/>
      <c r="P215" s="3"/>
      <c r="Q215" s="3"/>
    </row>
    <row r="216" spans="1:17" ht="9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149">
        <f t="shared" si="21"/>
        <v>0</v>
      </c>
      <c r="J216" s="150">
        <f t="shared" si="21"/>
        <v>0</v>
      </c>
      <c r="K216" s="151">
        <f t="shared" si="21"/>
        <v>0</v>
      </c>
      <c r="L216" s="151">
        <f t="shared" si="21"/>
        <v>0</v>
      </c>
      <c r="M216" s="3"/>
      <c r="N216" s="3"/>
      <c r="O216" s="3"/>
      <c r="P216" s="3"/>
      <c r="Q216" s="3"/>
    </row>
    <row r="217" spans="1:17" ht="9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127">
        <f t="shared" si="21"/>
        <v>0</v>
      </c>
      <c r="J217" s="128">
        <f t="shared" si="21"/>
        <v>0</v>
      </c>
      <c r="K217" s="129">
        <f t="shared" si="21"/>
        <v>0</v>
      </c>
      <c r="L217" s="129">
        <f t="shared" si="21"/>
        <v>0</v>
      </c>
      <c r="M217" s="3"/>
      <c r="N217" s="3"/>
      <c r="O217" s="3"/>
      <c r="P217" s="3"/>
      <c r="Q217" s="3"/>
    </row>
    <row r="218" spans="1:17" ht="9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9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162">
        <f t="shared" ref="I219:L220" si="22">I220</f>
        <v>0</v>
      </c>
      <c r="J219" s="162">
        <f t="shared" si="22"/>
        <v>0</v>
      </c>
      <c r="K219" s="162">
        <f t="shared" si="22"/>
        <v>0</v>
      </c>
      <c r="L219" s="162">
        <f t="shared" si="22"/>
        <v>0</v>
      </c>
      <c r="M219" s="3"/>
      <c r="N219" s="3"/>
      <c r="O219" s="3"/>
      <c r="P219" s="3"/>
      <c r="Q219" s="3"/>
    </row>
    <row r="220" spans="1:17" ht="9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162">
        <f t="shared" si="22"/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9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162">
        <f>SUM(I222:I224)</f>
        <v>0</v>
      </c>
      <c r="J221" s="162">
        <f>SUM(J222:J224)</f>
        <v>0</v>
      </c>
      <c r="K221" s="162">
        <f>SUM(K222:K224)</f>
        <v>0</v>
      </c>
      <c r="L221" s="162">
        <f>SUM(L222:L224)</f>
        <v>0</v>
      </c>
      <c r="M221" s="3"/>
      <c r="N221" s="3"/>
      <c r="O221" s="3"/>
      <c r="P221" s="3"/>
      <c r="Q221" s="3"/>
    </row>
    <row r="222" spans="1:17" ht="9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9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9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s="13" customFormat="1" ht="9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127">
        <f>SUM(I226+I256)</f>
        <v>0</v>
      </c>
      <c r="J225" s="128">
        <f>SUM(J226+J256)</f>
        <v>0</v>
      </c>
      <c r="K225" s="129">
        <f>SUM(K226+K256)</f>
        <v>0</v>
      </c>
      <c r="L225" s="129">
        <f>SUM(L226+L256)</f>
        <v>0</v>
      </c>
      <c r="M225" s="108"/>
      <c r="N225" s="108"/>
      <c r="O225" s="108"/>
      <c r="P225" s="108"/>
      <c r="Q225" s="108"/>
    </row>
    <row r="226" spans="1:17" ht="9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149">
        <f>SUM(I227+I233+I237+I241+I246+I249+I252)</f>
        <v>0</v>
      </c>
      <c r="J226" s="150">
        <f>SUM(J227+J233+J237+J241+J246+J249+J252)</f>
        <v>0</v>
      </c>
      <c r="K226" s="151">
        <f>SUM(K227+K233+K237+K241+K246+K249+K252)</f>
        <v>0</v>
      </c>
      <c r="L226" s="151">
        <f>SUM(L227+L233+L237+L241+L246+L249+L252)</f>
        <v>0</v>
      </c>
      <c r="M226" s="3"/>
      <c r="N226" s="3"/>
      <c r="O226" s="3"/>
      <c r="P226" s="3"/>
      <c r="Q226" s="3"/>
    </row>
    <row r="227" spans="1:17" ht="9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127">
        <f>I228</f>
        <v>0</v>
      </c>
      <c r="J227" s="128">
        <f>J228</f>
        <v>0</v>
      </c>
      <c r="K227" s="129">
        <f>K228</f>
        <v>0</v>
      </c>
      <c r="L227" s="129">
        <f>L228</f>
        <v>0</v>
      </c>
      <c r="M227" s="3"/>
      <c r="N227" s="3"/>
      <c r="O227" s="3"/>
      <c r="P227" s="3"/>
      <c r="Q227" s="3"/>
    </row>
    <row r="228" spans="1:17" ht="9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127">
        <f>SUM(I229:I232)</f>
        <v>0</v>
      </c>
      <c r="J228" s="128">
        <f>SUM(J229:J232)</f>
        <v>0</v>
      </c>
      <c r="K228" s="129">
        <f>SUM(K229:K232)</f>
        <v>0</v>
      </c>
      <c r="L228" s="129">
        <f>SUM(L229:L232)</f>
        <v>0</v>
      </c>
      <c r="M228" s="3"/>
      <c r="N228" s="3"/>
      <c r="O228" s="3"/>
      <c r="P228" s="3"/>
      <c r="Q228" s="3"/>
    </row>
    <row r="229" spans="1:17" ht="9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117"/>
      <c r="J229" s="117"/>
      <c r="K229" s="117"/>
      <c r="L229" s="132"/>
      <c r="M229" s="3"/>
      <c r="N229" s="3"/>
      <c r="O229" s="3"/>
      <c r="P229" s="3"/>
      <c r="Q229" s="3"/>
    </row>
    <row r="230" spans="1:17" ht="9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117"/>
      <c r="J230" s="117"/>
      <c r="K230" s="117"/>
      <c r="L230" s="117"/>
      <c r="M230" s="3"/>
      <c r="N230" s="3"/>
      <c r="O230" s="3"/>
      <c r="P230" s="3"/>
      <c r="Q230" s="3"/>
    </row>
    <row r="231" spans="1:17" ht="9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117"/>
      <c r="J231" s="117"/>
      <c r="K231" s="117"/>
      <c r="L231" s="116"/>
      <c r="M231" s="3"/>
      <c r="N231" s="3"/>
      <c r="O231" s="3"/>
      <c r="P231" s="3"/>
      <c r="Q231" s="3"/>
    </row>
    <row r="232" spans="1:17" ht="9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117"/>
      <c r="J232" s="116"/>
      <c r="K232" s="117"/>
      <c r="L232" s="132"/>
      <c r="M232" s="3"/>
      <c r="N232" s="3"/>
      <c r="O232" s="3"/>
      <c r="P232" s="3"/>
      <c r="Q232" s="3"/>
    </row>
    <row r="233" spans="1:17" ht="9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127">
        <f>I234</f>
        <v>0</v>
      </c>
      <c r="J233" s="128">
        <f>J234</f>
        <v>0</v>
      </c>
      <c r="K233" s="129">
        <f>K234</f>
        <v>0</v>
      </c>
      <c r="L233" s="129">
        <f>L234</f>
        <v>0</v>
      </c>
      <c r="M233" s="3"/>
      <c r="N233" s="3"/>
      <c r="O233" s="3"/>
      <c r="P233" s="3"/>
      <c r="Q233" s="3"/>
    </row>
    <row r="234" spans="1:17" ht="9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127">
        <f>SUM(I235:I236)</f>
        <v>0</v>
      </c>
      <c r="J234" s="128">
        <f>SUM(J235:J236)</f>
        <v>0</v>
      </c>
      <c r="K234" s="129">
        <f>SUM(K235:K236)</f>
        <v>0</v>
      </c>
      <c r="L234" s="129">
        <f>SUM(L235:L236)</f>
        <v>0</v>
      </c>
      <c r="M234" s="3"/>
      <c r="N234" s="3"/>
      <c r="O234" s="3"/>
      <c r="P234" s="3"/>
      <c r="Q234" s="3"/>
    </row>
    <row r="235" spans="1:17" ht="9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9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9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123">
        <f>I238</f>
        <v>0</v>
      </c>
      <c r="J237" s="124">
        <f>J238</f>
        <v>0</v>
      </c>
      <c r="K237" s="125">
        <f>K238</f>
        <v>0</v>
      </c>
      <c r="L237" s="125">
        <f>L238</f>
        <v>0</v>
      </c>
      <c r="M237" s="3"/>
      <c r="N237" s="3"/>
      <c r="O237" s="3"/>
      <c r="P237" s="3"/>
      <c r="Q237" s="3"/>
    </row>
    <row r="238" spans="1:17" ht="9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127">
        <f>I239+I240</f>
        <v>0</v>
      </c>
      <c r="J238" s="127">
        <f>J239+J240</f>
        <v>0</v>
      </c>
      <c r="K238" s="127">
        <f>K239+K240</f>
        <v>0</v>
      </c>
      <c r="L238" s="127">
        <f>L239+L240</f>
        <v>0</v>
      </c>
      <c r="M238" s="3"/>
      <c r="N238" s="3"/>
      <c r="O238" s="3"/>
      <c r="P238" s="3"/>
      <c r="Q238" s="3"/>
    </row>
    <row r="239" spans="1:17" ht="9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9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132"/>
      <c r="J240" s="122"/>
      <c r="K240" s="132"/>
      <c r="L240" s="132"/>
      <c r="M240" s="3"/>
      <c r="N240" s="3"/>
      <c r="O240" s="3"/>
      <c r="P240" s="3"/>
      <c r="Q240" s="3"/>
    </row>
    <row r="241" spans="1:17" ht="9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127">
        <f>I242</f>
        <v>0</v>
      </c>
      <c r="J241" s="129">
        <f>J242</f>
        <v>0</v>
      </c>
      <c r="K241" s="127">
        <f>K242</f>
        <v>0</v>
      </c>
      <c r="L241" s="129">
        <f>L242</f>
        <v>0</v>
      </c>
      <c r="M241" s="3"/>
      <c r="N241" s="3"/>
      <c r="O241" s="3"/>
      <c r="P241" s="3"/>
      <c r="Q241" s="3"/>
    </row>
    <row r="242" spans="1:17" ht="9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123">
        <f>SUM(I243:I244)</f>
        <v>0</v>
      </c>
      <c r="J242" s="124">
        <f>SUM(J243:J244)</f>
        <v>0</v>
      </c>
      <c r="K242" s="125">
        <f>SUM(K243:K244)</f>
        <v>0</v>
      </c>
      <c r="L242" s="125">
        <f>SUM(L243:L244)</f>
        <v>0</v>
      </c>
      <c r="M242" s="3"/>
      <c r="N242" s="3"/>
      <c r="O242" s="3"/>
      <c r="P242" s="3"/>
      <c r="Q242" s="3"/>
    </row>
    <row r="243" spans="1:17" ht="9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9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.5" customHeight="1">
      <c r="A245" s="358">
        <v>1</v>
      </c>
      <c r="B245" s="359"/>
      <c r="C245" s="359"/>
      <c r="D245" s="359"/>
      <c r="E245" s="359"/>
      <c r="F245" s="360"/>
      <c r="G245" s="220">
        <v>2</v>
      </c>
      <c r="H245" s="217">
        <v>3</v>
      </c>
      <c r="I245" s="215">
        <v>4</v>
      </c>
      <c r="J245" s="216">
        <v>5</v>
      </c>
      <c r="K245" s="217">
        <v>6</v>
      </c>
      <c r="L245" s="217">
        <v>7</v>
      </c>
      <c r="M245" s="3"/>
      <c r="N245" s="3"/>
      <c r="O245" s="3"/>
      <c r="P245" s="3"/>
      <c r="Q245" s="3"/>
    </row>
    <row r="246" spans="1:17" ht="9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127">
        <f t="shared" ref="I246:L247" si="23">I247</f>
        <v>0</v>
      </c>
      <c r="J246" s="128">
        <f t="shared" si="23"/>
        <v>0</v>
      </c>
      <c r="K246" s="129">
        <f t="shared" si="23"/>
        <v>0</v>
      </c>
      <c r="L246" s="129">
        <f t="shared" si="23"/>
        <v>0</v>
      </c>
      <c r="N246" s="3"/>
      <c r="O246" s="3"/>
      <c r="P246" s="3"/>
      <c r="Q246" s="3"/>
    </row>
    <row r="247" spans="1:17" ht="9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129">
        <f t="shared" si="23"/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M247" s="3"/>
      <c r="N247" s="3"/>
      <c r="O247" s="3"/>
      <c r="P247" s="3"/>
      <c r="Q247" s="3"/>
    </row>
    <row r="248" spans="1:17" ht="9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132"/>
      <c r="J248" s="132"/>
      <c r="K248" s="132"/>
      <c r="L248" s="132"/>
      <c r="M248" s="3"/>
      <c r="N248" s="3"/>
      <c r="O248" s="3"/>
      <c r="P248" s="3"/>
      <c r="Q248" s="3"/>
    </row>
    <row r="249" spans="1:17" ht="9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127">
        <f t="shared" ref="I249:L250" si="24">I250</f>
        <v>0</v>
      </c>
      <c r="J249" s="128">
        <f t="shared" si="24"/>
        <v>0</v>
      </c>
      <c r="K249" s="129">
        <f t="shared" si="24"/>
        <v>0</v>
      </c>
      <c r="L249" s="129">
        <f t="shared" si="24"/>
        <v>0</v>
      </c>
      <c r="M249" s="3"/>
      <c r="N249" s="3"/>
      <c r="O249" s="3"/>
      <c r="P249" s="3"/>
      <c r="Q249" s="3"/>
    </row>
    <row r="250" spans="1:17" ht="9" customHeight="1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127">
        <f t="shared" si="24"/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t="9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132"/>
      <c r="J251" s="132"/>
      <c r="K251" s="132"/>
      <c r="L251" s="132"/>
      <c r="M251" s="3"/>
      <c r="N251" s="3"/>
      <c r="O251" s="3"/>
      <c r="P251" s="3"/>
      <c r="Q251" s="3"/>
    </row>
    <row r="252" spans="1:17" ht="9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9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127">
        <f>I254+I255</f>
        <v>0</v>
      </c>
      <c r="J253" s="127">
        <f>J254+J255</f>
        <v>0</v>
      </c>
      <c r="K253" s="127">
        <f>K254+K255</f>
        <v>0</v>
      </c>
      <c r="L253" s="127">
        <f>L254+L255</f>
        <v>0</v>
      </c>
      <c r="M253" s="3"/>
      <c r="N253" s="3"/>
      <c r="O253" s="3"/>
      <c r="P253" s="3"/>
      <c r="Q253" s="3"/>
    </row>
    <row r="254" spans="1:17" ht="9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 ht="9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9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127">
        <f>SUM(I257+I263+I267+I271+I275+I278+I281)</f>
        <v>0</v>
      </c>
      <c r="J256" s="128">
        <f>SUM(J257+J263+J267+J271+J275+J278+J281)</f>
        <v>0</v>
      </c>
      <c r="K256" s="129">
        <f>SUM(K257+K263+K267+K271+K275+K278+K281)</f>
        <v>0</v>
      </c>
      <c r="L256" s="127">
        <f>SUM(L257+L263+L267+L271+L275+L278+L281)</f>
        <v>0</v>
      </c>
      <c r="M256" s="3"/>
      <c r="N256" s="3"/>
      <c r="O256" s="3"/>
      <c r="P256" s="3"/>
      <c r="Q256" s="3"/>
    </row>
    <row r="257" spans="1:17" ht="9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127">
        <f>I258</f>
        <v>0</v>
      </c>
      <c r="J257" s="128">
        <f>J258</f>
        <v>0</v>
      </c>
      <c r="K257" s="129">
        <f>K258</f>
        <v>0</v>
      </c>
      <c r="L257" s="127">
        <f>L258</f>
        <v>0</v>
      </c>
      <c r="M257" s="3"/>
      <c r="N257" s="3"/>
      <c r="O257" s="3"/>
      <c r="P257" s="3"/>
      <c r="Q257" s="3"/>
    </row>
    <row r="258" spans="1:17" ht="9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127">
        <f>SUM(I259:I262)</f>
        <v>0</v>
      </c>
      <c r="J258" s="127">
        <f>SUM(J259:J262)</f>
        <v>0</v>
      </c>
      <c r="K258" s="127">
        <f>SUM(K259:K262)</f>
        <v>0</v>
      </c>
      <c r="L258" s="127">
        <f>SUM(L259:L262)</f>
        <v>0</v>
      </c>
      <c r="M258" s="3"/>
      <c r="N258" s="3"/>
      <c r="O258" s="3"/>
      <c r="P258" s="3"/>
      <c r="Q258" s="3"/>
    </row>
    <row r="259" spans="1:17" ht="9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117"/>
      <c r="J259" s="117"/>
      <c r="K259" s="117"/>
      <c r="L259" s="117"/>
      <c r="M259" s="3"/>
      <c r="N259" s="3"/>
      <c r="O259" s="3"/>
      <c r="P259" s="3"/>
      <c r="Q259" s="3"/>
    </row>
    <row r="260" spans="1:17" ht="9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9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9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117"/>
      <c r="J262" s="116"/>
      <c r="K262" s="117"/>
      <c r="L262" s="117"/>
      <c r="M262" s="3"/>
      <c r="N262" s="3"/>
      <c r="O262" s="3"/>
      <c r="P262" s="3"/>
      <c r="Q262" s="3"/>
    </row>
    <row r="263" spans="1:17" ht="9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127">
        <f>I264</f>
        <v>0</v>
      </c>
      <c r="J263" s="129">
        <f>J264</f>
        <v>0</v>
      </c>
      <c r="K263" s="127">
        <f>K264</f>
        <v>0</v>
      </c>
      <c r="L263" s="129">
        <f>L264</f>
        <v>0</v>
      </c>
      <c r="M263" s="3"/>
      <c r="N263" s="3"/>
      <c r="O263" s="3"/>
      <c r="P263" s="3"/>
      <c r="Q263" s="3"/>
    </row>
    <row r="264" spans="1:17" ht="9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123">
        <f>SUM(I265:I266)</f>
        <v>0</v>
      </c>
      <c r="J264" s="124">
        <f>SUM(J265:J266)</f>
        <v>0</v>
      </c>
      <c r="K264" s="125">
        <f>SUM(K265:K266)</f>
        <v>0</v>
      </c>
      <c r="L264" s="125">
        <f>SUM(L265:L266)</f>
        <v>0</v>
      </c>
      <c r="M264" s="3"/>
      <c r="N264" s="3"/>
      <c r="O264" s="3"/>
      <c r="P264" s="3"/>
      <c r="Q264" s="3"/>
    </row>
    <row r="265" spans="1:17" ht="9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9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9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  <c r="Q267" s="3"/>
    </row>
    <row r="268" spans="1:17" ht="9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  <c r="Q268" s="3"/>
    </row>
    <row r="269" spans="1:17" ht="9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117"/>
      <c r="J269" s="117"/>
      <c r="K269" s="117"/>
      <c r="L269" s="117"/>
      <c r="M269" s="3"/>
      <c r="N269" s="3"/>
      <c r="O269" s="3"/>
      <c r="P269" s="3"/>
      <c r="Q269" s="3"/>
    </row>
    <row r="270" spans="1:17" ht="9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9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9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127">
        <f>SUM(I273:I274)</f>
        <v>0</v>
      </c>
      <c r="J272" s="128">
        <f>SUM(J273:J274)</f>
        <v>0</v>
      </c>
      <c r="K272" s="129">
        <f>SUM(K273:K274)</f>
        <v>0</v>
      </c>
      <c r="L272" s="129">
        <f>SUM(L273:L274)</f>
        <v>0</v>
      </c>
      <c r="M272" s="3"/>
      <c r="N272" s="3"/>
      <c r="O272" s="3"/>
      <c r="P272" s="3"/>
      <c r="Q272" s="3"/>
    </row>
    <row r="273" spans="1:17" ht="9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117"/>
      <c r="J273" s="117"/>
      <c r="K273" s="117"/>
      <c r="L273" s="117"/>
      <c r="M273" s="3"/>
      <c r="N273" s="3"/>
      <c r="O273" s="3"/>
      <c r="P273" s="3"/>
      <c r="Q273" s="3"/>
    </row>
    <row r="274" spans="1:17" ht="9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9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127">
        <f t="shared" ref="I275:L276" si="25">I276</f>
        <v>0</v>
      </c>
      <c r="J275" s="128">
        <f t="shared" si="25"/>
        <v>0</v>
      </c>
      <c r="K275" s="129">
        <f t="shared" si="25"/>
        <v>0</v>
      </c>
      <c r="L275" s="129">
        <f t="shared" si="25"/>
        <v>0</v>
      </c>
      <c r="M275" s="3"/>
      <c r="N275" s="3"/>
      <c r="O275" s="3"/>
      <c r="P275" s="3"/>
      <c r="Q275" s="3"/>
    </row>
    <row r="276" spans="1:17" ht="9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127">
        <f t="shared" si="25"/>
        <v>0</v>
      </c>
      <c r="J276" s="128">
        <f t="shared" si="25"/>
        <v>0</v>
      </c>
      <c r="K276" s="128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9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117"/>
      <c r="J277" s="117"/>
      <c r="K277" s="117"/>
      <c r="L277" s="117"/>
      <c r="M277" s="3"/>
      <c r="N277" s="3"/>
      <c r="O277" s="3"/>
      <c r="P277" s="3"/>
      <c r="Q277" s="3"/>
    </row>
    <row r="278" spans="1:17" ht="9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127">
        <f t="shared" ref="I278:L279" si="26">I279</f>
        <v>0</v>
      </c>
      <c r="J278" s="157">
        <f t="shared" si="26"/>
        <v>0</v>
      </c>
      <c r="K278" s="128">
        <f t="shared" si="26"/>
        <v>0</v>
      </c>
      <c r="L278" s="129">
        <f t="shared" si="26"/>
        <v>0</v>
      </c>
      <c r="M278" s="3"/>
      <c r="N278" s="3"/>
      <c r="O278" s="3"/>
      <c r="P278" s="3"/>
      <c r="Q278" s="3"/>
    </row>
    <row r="279" spans="1:17" ht="9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127">
        <f t="shared" si="26"/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9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9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127">
        <f>I282</f>
        <v>0</v>
      </c>
      <c r="J281" s="157">
        <f>J282</f>
        <v>0</v>
      </c>
      <c r="K281" s="128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 ht="9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127">
        <f>I283+I284</f>
        <v>0</v>
      </c>
      <c r="J282" s="127">
        <f>J283+J284</f>
        <v>0</v>
      </c>
      <c r="K282" s="127">
        <f>K283+K284</f>
        <v>0</v>
      </c>
      <c r="L282" s="127">
        <f>L283+L284</f>
        <v>0</v>
      </c>
      <c r="M282" s="3"/>
      <c r="N282" s="3"/>
      <c r="O282" s="3"/>
      <c r="P282" s="3"/>
      <c r="Q282" s="3"/>
    </row>
    <row r="283" spans="1:17" ht="9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9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.25" customHeight="1">
      <c r="A285" s="358">
        <v>1</v>
      </c>
      <c r="B285" s="359"/>
      <c r="C285" s="359"/>
      <c r="D285" s="359"/>
      <c r="E285" s="359"/>
      <c r="F285" s="360"/>
      <c r="G285" s="216">
        <v>2</v>
      </c>
      <c r="H285" s="217">
        <v>3</v>
      </c>
      <c r="I285" s="215">
        <v>4</v>
      </c>
      <c r="J285" s="221">
        <v>5</v>
      </c>
      <c r="K285" s="217">
        <v>6</v>
      </c>
      <c r="L285" s="217">
        <v>7</v>
      </c>
      <c r="M285" s="3"/>
      <c r="N285" s="3"/>
      <c r="O285" s="3"/>
      <c r="P285" s="3"/>
      <c r="Q285" s="3"/>
    </row>
    <row r="286" spans="1:17" ht="9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110">
        <f>SUM(I287+I315)</f>
        <v>0</v>
      </c>
      <c r="J286" s="139">
        <f>SUM(J287+J315)</f>
        <v>0</v>
      </c>
      <c r="K286" s="138">
        <f>SUM(K287+K315)</f>
        <v>0</v>
      </c>
      <c r="L286" s="111">
        <f>SUM(L287+L315)</f>
        <v>0</v>
      </c>
      <c r="M286" s="3"/>
      <c r="N286" s="3"/>
      <c r="O286" s="3"/>
      <c r="P286" s="3"/>
      <c r="Q286" s="3"/>
    </row>
    <row r="287" spans="1:17" ht="9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SUM(I288+I293+I297+I301+I305+I308+I311)</f>
        <v>0</v>
      </c>
      <c r="J287" s="157">
        <f>SUM(J288+J293+J297+J301+J305+J308+J311)</f>
        <v>0</v>
      </c>
      <c r="K287" s="128">
        <f>SUM(K288+K293+K297+K301+K305+K308+K311)</f>
        <v>0</v>
      </c>
      <c r="L287" s="129">
        <f>SUM(L288+L293+L297+L301+L305+L308+L311)</f>
        <v>0</v>
      </c>
      <c r="M287" s="3"/>
      <c r="N287" s="3"/>
      <c r="O287" s="3"/>
      <c r="P287" s="3"/>
      <c r="Q287" s="3"/>
    </row>
    <row r="288" spans="1:17" ht="9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127">
        <f>I289</f>
        <v>0</v>
      </c>
      <c r="J288" s="157">
        <f>J289</f>
        <v>0</v>
      </c>
      <c r="K288" s="128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9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127">
        <f>SUM(I290:I292)</f>
        <v>0</v>
      </c>
      <c r="J289" s="157">
        <f>SUM(J290:J292)</f>
        <v>0</v>
      </c>
      <c r="K289" s="128">
        <f>SUM(K290:K292)</f>
        <v>0</v>
      </c>
      <c r="L289" s="129">
        <f>SUM(L290:L292)</f>
        <v>0</v>
      </c>
      <c r="M289" s="3"/>
      <c r="N289" s="3"/>
      <c r="O289" s="3"/>
      <c r="P289" s="3"/>
      <c r="Q289" s="3"/>
    </row>
    <row r="290" spans="1:17" ht="9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9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9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9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127">
        <f>I294</f>
        <v>0</v>
      </c>
      <c r="J293" s="157">
        <f>J294</f>
        <v>0</v>
      </c>
      <c r="K293" s="128">
        <f>K294</f>
        <v>0</v>
      </c>
      <c r="L293" s="129">
        <f>L294</f>
        <v>0</v>
      </c>
      <c r="M293" s="3"/>
      <c r="N293" s="3"/>
      <c r="O293" s="3"/>
      <c r="P293" s="3"/>
      <c r="Q293" s="3"/>
    </row>
    <row r="294" spans="1:17" ht="9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123">
        <f>SUM(I295:I296)</f>
        <v>0</v>
      </c>
      <c r="J294" s="158">
        <f>SUM(J295:J296)</f>
        <v>0</v>
      </c>
      <c r="K294" s="124">
        <f>SUM(K295:K296)</f>
        <v>0</v>
      </c>
      <c r="L294" s="125">
        <f>SUM(L295:L296)</f>
        <v>0</v>
      </c>
      <c r="M294" s="3"/>
      <c r="N294" s="3"/>
      <c r="O294" s="3"/>
      <c r="P294" s="3"/>
      <c r="Q294" s="3"/>
    </row>
    <row r="295" spans="1:17" ht="9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9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9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127">
        <f>I298</f>
        <v>0</v>
      </c>
      <c r="J297" s="157">
        <f>J298</f>
        <v>0</v>
      </c>
      <c r="K297" s="128">
        <f>K298</f>
        <v>0</v>
      </c>
      <c r="L297" s="129">
        <f>L298</f>
        <v>0</v>
      </c>
      <c r="M297" s="3"/>
      <c r="N297" s="3"/>
      <c r="O297" s="3"/>
      <c r="P297" s="3"/>
      <c r="Q297" s="3"/>
    </row>
    <row r="298" spans="1:17" ht="9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129">
        <f>I299+I300</f>
        <v>0</v>
      </c>
      <c r="J298" s="129">
        <f>J299+J300</f>
        <v>0</v>
      </c>
      <c r="K298" s="129">
        <f>K299+K300</f>
        <v>0</v>
      </c>
      <c r="L298" s="129">
        <f>L299+L300</f>
        <v>0</v>
      </c>
      <c r="M298" s="3"/>
      <c r="N298" s="3"/>
      <c r="O298" s="3"/>
      <c r="P298" s="3"/>
      <c r="Q298" s="3"/>
    </row>
    <row r="299" spans="1:17" ht="9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132"/>
      <c r="J299" s="132"/>
      <c r="K299" s="132"/>
      <c r="L299" s="137"/>
      <c r="M299" s="3"/>
      <c r="N299" s="3"/>
      <c r="O299" s="3"/>
      <c r="P299" s="3"/>
      <c r="Q299" s="3"/>
    </row>
    <row r="300" spans="1:17" ht="9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9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127">
        <f>I302</f>
        <v>0</v>
      </c>
      <c r="J301" s="157">
        <f>J302</f>
        <v>0</v>
      </c>
      <c r="K301" s="128">
        <f>K302</f>
        <v>0</v>
      </c>
      <c r="L301" s="129">
        <f>L302</f>
        <v>0</v>
      </c>
      <c r="M301" s="3"/>
      <c r="N301" s="3"/>
      <c r="O301" s="3"/>
      <c r="P301" s="3"/>
      <c r="Q301" s="3"/>
    </row>
    <row r="302" spans="1:17" ht="9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127">
        <f>SUM(I303:I304)</f>
        <v>0</v>
      </c>
      <c r="J302" s="127">
        <f>SUM(J303:J304)</f>
        <v>0</v>
      </c>
      <c r="K302" s="127">
        <f>SUM(K303:K304)</f>
        <v>0</v>
      </c>
      <c r="L302" s="127">
        <f>SUM(L303:L304)</f>
        <v>0</v>
      </c>
      <c r="M302" s="3"/>
      <c r="N302" s="3"/>
      <c r="O302" s="3"/>
      <c r="P302" s="3"/>
      <c r="Q302" s="3"/>
    </row>
    <row r="303" spans="1:17" ht="9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116"/>
      <c r="J303" s="117"/>
      <c r="K303" s="117"/>
      <c r="L303" s="116"/>
      <c r="M303" s="3"/>
      <c r="N303" s="3"/>
      <c r="O303" s="3"/>
      <c r="P303" s="3"/>
      <c r="Q303" s="3"/>
    </row>
    <row r="304" spans="1:17" ht="9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117"/>
      <c r="J304" s="132"/>
      <c r="K304" s="132"/>
      <c r="L304" s="137"/>
      <c r="M304" s="3"/>
      <c r="N304" s="3"/>
      <c r="O304" s="3"/>
      <c r="P304" s="3"/>
      <c r="Q304" s="3"/>
    </row>
    <row r="305" spans="1:17" ht="9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125">
        <f t="shared" ref="I305:L306" si="27">I306</f>
        <v>0</v>
      </c>
      <c r="J305" s="157">
        <f t="shared" si="27"/>
        <v>0</v>
      </c>
      <c r="K305" s="129">
        <f t="shared" si="27"/>
        <v>0</v>
      </c>
      <c r="L305" s="129">
        <f t="shared" si="27"/>
        <v>0</v>
      </c>
      <c r="M305" s="3"/>
      <c r="N305" s="3"/>
      <c r="O305" s="3"/>
      <c r="P305" s="3"/>
      <c r="Q305" s="3"/>
    </row>
    <row r="306" spans="1:17" ht="9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129">
        <f t="shared" si="27"/>
        <v>0</v>
      </c>
      <c r="J306" s="158">
        <f t="shared" si="27"/>
        <v>0</v>
      </c>
      <c r="K306" s="125">
        <f t="shared" si="27"/>
        <v>0</v>
      </c>
      <c r="L306" s="125">
        <f t="shared" si="27"/>
        <v>0</v>
      </c>
      <c r="M306" s="3"/>
      <c r="N306" s="3"/>
      <c r="O306" s="3"/>
      <c r="P306" s="3"/>
      <c r="Q306" s="3"/>
    </row>
    <row r="307" spans="1:17" ht="9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117"/>
      <c r="J307" s="132"/>
      <c r="K307" s="132"/>
      <c r="L307" s="137"/>
      <c r="M307" s="3"/>
      <c r="N307" s="3"/>
      <c r="O307" s="3"/>
      <c r="P307" s="3"/>
      <c r="Q307" s="3"/>
    </row>
    <row r="308" spans="1:17" ht="9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129">
        <f t="shared" ref="I308:L309" si="28">I309</f>
        <v>0</v>
      </c>
      <c r="J308" s="157">
        <f t="shared" si="28"/>
        <v>0</v>
      </c>
      <c r="K308" s="129">
        <f t="shared" si="28"/>
        <v>0</v>
      </c>
      <c r="L308" s="129">
        <f t="shared" si="28"/>
        <v>0</v>
      </c>
      <c r="M308" s="3"/>
      <c r="N308" s="3"/>
      <c r="O308" s="3"/>
      <c r="P308" s="3"/>
      <c r="Q308" s="3"/>
    </row>
    <row r="309" spans="1:17" ht="9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127">
        <f t="shared" si="28"/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9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132"/>
      <c r="J310" s="132"/>
      <c r="K310" s="132"/>
      <c r="L310" s="137"/>
      <c r="M310" s="3"/>
      <c r="N310" s="3"/>
      <c r="O310" s="3"/>
      <c r="P310" s="3"/>
      <c r="Q310" s="3"/>
    </row>
    <row r="311" spans="1:17" ht="9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127">
        <f>I312</f>
        <v>0</v>
      </c>
      <c r="J311" s="157">
        <f>J312</f>
        <v>0</v>
      </c>
      <c r="K311" s="129">
        <f>K312</f>
        <v>0</v>
      </c>
      <c r="L311" s="129">
        <f>L312</f>
        <v>0</v>
      </c>
      <c r="M311" s="3"/>
      <c r="N311" s="3"/>
      <c r="O311" s="3"/>
      <c r="P311" s="3"/>
      <c r="Q311" s="3"/>
    </row>
    <row r="312" spans="1:17" ht="9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127">
        <f>I313+I314</f>
        <v>0</v>
      </c>
      <c r="J312" s="127">
        <f>J313+J314</f>
        <v>0</v>
      </c>
      <c r="K312" s="127">
        <f>K313+K314</f>
        <v>0</v>
      </c>
      <c r="L312" s="127">
        <f>L313+L314</f>
        <v>0</v>
      </c>
      <c r="M312" s="3"/>
      <c r="N312" s="3"/>
      <c r="O312" s="3"/>
      <c r="P312" s="3"/>
      <c r="Q312" s="3"/>
    </row>
    <row r="313" spans="1:17" ht="9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132"/>
      <c r="J313" s="132"/>
      <c r="K313" s="132"/>
      <c r="L313" s="137"/>
      <c r="M313" s="3"/>
      <c r="N313" s="3"/>
      <c r="O313" s="3"/>
      <c r="P313" s="3"/>
      <c r="Q313" s="3"/>
    </row>
    <row r="314" spans="1:17" ht="9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 ht="9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127">
        <f>SUM(I316+I321+I325+I330+I334+I337+I340)</f>
        <v>0</v>
      </c>
      <c r="J315" s="157">
        <f>SUM(J316+J321+J325+J330+J334+J337+J340)</f>
        <v>0</v>
      </c>
      <c r="K315" s="129">
        <f>SUM(K316+K321+K325+K330+K334+K337+K340)</f>
        <v>0</v>
      </c>
      <c r="L315" s="129">
        <f>SUM(L316+L321+L325+L330+L334+L337+L340)</f>
        <v>0</v>
      </c>
      <c r="M315" s="3"/>
      <c r="N315" s="3"/>
      <c r="O315" s="3"/>
      <c r="P315" s="3"/>
      <c r="Q315" s="3"/>
    </row>
    <row r="316" spans="1:17" ht="9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127">
        <f>I317</f>
        <v>0</v>
      </c>
      <c r="J316" s="157">
        <f>J317</f>
        <v>0</v>
      </c>
      <c r="K316" s="129">
        <f>K317</f>
        <v>0</v>
      </c>
      <c r="L316" s="129">
        <f>L317</f>
        <v>0</v>
      </c>
      <c r="M316" s="3"/>
      <c r="N316" s="3"/>
      <c r="O316" s="3"/>
      <c r="P316" s="3"/>
      <c r="Q316" s="3"/>
    </row>
    <row r="317" spans="1:17" ht="9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127">
        <f>SUM(I318:I320)</f>
        <v>0</v>
      </c>
      <c r="J317" s="157">
        <f>SUM(J318:J320)</f>
        <v>0</v>
      </c>
      <c r="K317" s="129">
        <f>SUM(K318:K320)</f>
        <v>0</v>
      </c>
      <c r="L317" s="129">
        <f>SUM(L318:L320)</f>
        <v>0</v>
      </c>
      <c r="M317" s="3"/>
      <c r="N317" s="3"/>
      <c r="O317" s="3"/>
      <c r="P317" s="3"/>
      <c r="Q317" s="3"/>
    </row>
    <row r="318" spans="1:17" ht="9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117"/>
      <c r="J318" s="117"/>
      <c r="K318" s="117"/>
      <c r="L318" s="117"/>
      <c r="M318" s="3"/>
      <c r="N318" s="3"/>
      <c r="O318" s="3"/>
      <c r="P318" s="3"/>
      <c r="Q318" s="3"/>
    </row>
    <row r="319" spans="1:17" ht="9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9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 ht="9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149">
        <f>I322</f>
        <v>0</v>
      </c>
      <c r="J321" s="159">
        <f>J322</f>
        <v>0</v>
      </c>
      <c r="K321" s="151">
        <f>K322</f>
        <v>0</v>
      </c>
      <c r="L321" s="151">
        <f>L322</f>
        <v>0</v>
      </c>
      <c r="M321" s="3"/>
      <c r="N321" s="3"/>
      <c r="O321" s="3"/>
      <c r="P321" s="3"/>
      <c r="Q321" s="3"/>
    </row>
    <row r="322" spans="1:17" ht="9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127">
        <f>SUM(I323:I324)</f>
        <v>0</v>
      </c>
      <c r="J322" s="128">
        <f>SUM(J323:J324)</f>
        <v>0</v>
      </c>
      <c r="K322" s="129">
        <f>SUM(K323:K324)</f>
        <v>0</v>
      </c>
      <c r="L322" s="129">
        <f>SUM(L323:L324)</f>
        <v>0</v>
      </c>
      <c r="M322" s="3"/>
      <c r="N322" s="3"/>
      <c r="O322" s="3"/>
      <c r="P322" s="3"/>
      <c r="Q322" s="3"/>
    </row>
    <row r="323" spans="1:17" ht="9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117"/>
      <c r="J323" s="117"/>
      <c r="K323" s="117"/>
      <c r="L323" s="117"/>
      <c r="M323" s="3"/>
      <c r="N323" s="3"/>
      <c r="O323" s="3"/>
      <c r="P323" s="3"/>
      <c r="Q323" s="3"/>
    </row>
    <row r="324" spans="1:17" ht="9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 ht="9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127">
        <f>I327</f>
        <v>0</v>
      </c>
      <c r="J325" s="128">
        <f>J327</f>
        <v>0</v>
      </c>
      <c r="K325" s="128">
        <f>K327</f>
        <v>0</v>
      </c>
      <c r="L325" s="129">
        <f>L327</f>
        <v>0</v>
      </c>
      <c r="M325" s="3"/>
      <c r="N325" s="3"/>
      <c r="O325" s="3"/>
      <c r="P325" s="3"/>
      <c r="Q325" s="3"/>
    </row>
    <row r="326" spans="1:17" ht="1.5" hidden="1" customHeight="1">
      <c r="A326" s="358">
        <v>1</v>
      </c>
      <c r="B326" s="359"/>
      <c r="C326" s="359"/>
      <c r="D326" s="359"/>
      <c r="E326" s="359"/>
      <c r="F326" s="360"/>
      <c r="G326" s="216">
        <v>2</v>
      </c>
      <c r="H326" s="200">
        <v>3</v>
      </c>
      <c r="I326" s="215">
        <v>4</v>
      </c>
      <c r="J326" s="221">
        <v>5</v>
      </c>
      <c r="K326" s="217">
        <v>6</v>
      </c>
      <c r="L326" s="217">
        <v>7</v>
      </c>
      <c r="M326" s="3"/>
      <c r="N326" s="3"/>
      <c r="O326" s="3"/>
      <c r="P326" s="3"/>
      <c r="Q326" s="3"/>
    </row>
    <row r="327" spans="1:17" ht="9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</row>
    <row r="328" spans="1:17" ht="9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</row>
    <row r="329" spans="1:17" ht="9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117"/>
      <c r="J329" s="117"/>
      <c r="K329" s="117"/>
      <c r="L329" s="117"/>
      <c r="M329" s="3"/>
      <c r="N329" s="3"/>
      <c r="O329" s="3"/>
      <c r="P329" s="3"/>
      <c r="Q329" s="3"/>
    </row>
    <row r="330" spans="1:17" ht="9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127">
        <f>I331</f>
        <v>0</v>
      </c>
      <c r="J330" s="128">
        <f>J331</f>
        <v>0</v>
      </c>
      <c r="K330" s="128">
        <f>K331</f>
        <v>0</v>
      </c>
      <c r="L330" s="129">
        <f>L331</f>
        <v>0</v>
      </c>
      <c r="M330" s="3"/>
      <c r="N330" s="3"/>
      <c r="O330" s="3"/>
      <c r="P330" s="3"/>
      <c r="Q330" s="3"/>
    </row>
    <row r="331" spans="1:17" ht="9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123">
        <f>SUM(I332:I333)</f>
        <v>0</v>
      </c>
      <c r="J331" s="124">
        <f>SUM(J332:J333)</f>
        <v>0</v>
      </c>
      <c r="K331" s="124">
        <f>SUM(K332:K333)</f>
        <v>0</v>
      </c>
      <c r="L331" s="125">
        <f>SUM(L332:L333)</f>
        <v>0</v>
      </c>
      <c r="M331" s="3"/>
      <c r="N331" s="3"/>
      <c r="O331" s="3"/>
      <c r="P331" s="3"/>
      <c r="Q331" s="3"/>
    </row>
    <row r="332" spans="1:17" ht="9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117"/>
      <c r="J332" s="117"/>
      <c r="K332" s="117"/>
      <c r="L332" s="117"/>
      <c r="M332" s="3"/>
      <c r="N332" s="3"/>
      <c r="O332" s="3"/>
      <c r="P332" s="3"/>
      <c r="Q332" s="3"/>
    </row>
    <row r="333" spans="1:17" ht="9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 ht="9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127">
        <f t="shared" ref="I334:L335" si="29">I335</f>
        <v>0</v>
      </c>
      <c r="J334" s="128">
        <f t="shared" si="29"/>
        <v>0</v>
      </c>
      <c r="K334" s="128">
        <f t="shared" si="29"/>
        <v>0</v>
      </c>
      <c r="L334" s="129">
        <f t="shared" si="29"/>
        <v>0</v>
      </c>
      <c r="M334" s="3"/>
      <c r="N334" s="3"/>
      <c r="O334" s="3"/>
      <c r="P334" s="3"/>
      <c r="Q334" s="3"/>
    </row>
    <row r="335" spans="1:17" ht="9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123">
        <f t="shared" si="29"/>
        <v>0</v>
      </c>
      <c r="J335" s="124">
        <f t="shared" si="29"/>
        <v>0</v>
      </c>
      <c r="K335" s="124">
        <f t="shared" si="29"/>
        <v>0</v>
      </c>
      <c r="L335" s="125">
        <f t="shared" si="29"/>
        <v>0</v>
      </c>
      <c r="M335" s="3"/>
      <c r="N335" s="3"/>
      <c r="O335" s="3"/>
      <c r="P335" s="3"/>
      <c r="Q335" s="3"/>
    </row>
    <row r="336" spans="1:17" ht="9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132"/>
      <c r="J336" s="132"/>
      <c r="K336" s="132"/>
      <c r="L336" s="137"/>
      <c r="M336" s="3"/>
      <c r="N336" s="3"/>
      <c r="O336" s="3"/>
      <c r="P336" s="3"/>
      <c r="Q336" s="3"/>
    </row>
    <row r="337" spans="1:17" ht="9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127">
        <f t="shared" ref="I337:L338" si="30">I338</f>
        <v>0</v>
      </c>
      <c r="J337" s="128">
        <f t="shared" si="30"/>
        <v>0</v>
      </c>
      <c r="K337" s="128">
        <f t="shared" si="30"/>
        <v>0</v>
      </c>
      <c r="L337" s="129">
        <f t="shared" si="30"/>
        <v>0</v>
      </c>
      <c r="M337" s="3"/>
      <c r="N337" s="3"/>
      <c r="O337" s="3"/>
      <c r="P337" s="3"/>
      <c r="Q337" s="3"/>
    </row>
    <row r="338" spans="1:17" ht="9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127">
        <f t="shared" si="30"/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9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132"/>
      <c r="J339" s="132"/>
      <c r="K339" s="132"/>
      <c r="L339" s="137"/>
      <c r="M339" s="3"/>
      <c r="N339" s="3"/>
      <c r="O339" s="3"/>
      <c r="P339" s="3"/>
      <c r="Q339" s="3"/>
    </row>
    <row r="340" spans="1:17" ht="9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127">
        <f t="shared" ref="I340:L341" si="31">I341</f>
        <v>0</v>
      </c>
      <c r="J340" s="128">
        <f t="shared" si="31"/>
        <v>0</v>
      </c>
      <c r="K340" s="128">
        <f t="shared" si="31"/>
        <v>0</v>
      </c>
      <c r="L340" s="129">
        <f t="shared" si="31"/>
        <v>0</v>
      </c>
      <c r="M340" s="3"/>
      <c r="N340" s="3"/>
      <c r="O340" s="3"/>
      <c r="P340" s="3"/>
      <c r="Q340" s="3"/>
    </row>
    <row r="341" spans="1:17" ht="9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129">
        <f t="shared" si="31"/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9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132"/>
      <c r="J342" s="132"/>
      <c r="K342" s="132"/>
      <c r="L342" s="137"/>
      <c r="M342" s="3"/>
      <c r="N342" s="3"/>
      <c r="O342" s="3"/>
      <c r="P342" s="3"/>
      <c r="Q342" s="3"/>
    </row>
    <row r="343" spans="1:17" ht="18.7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140">
        <f>SUM(I30+I171)</f>
        <v>20600</v>
      </c>
      <c r="J343" s="141">
        <f>SUM(J30+J171)</f>
        <v>10600</v>
      </c>
      <c r="K343" s="255">
        <f>SUM(K30+K171)</f>
        <v>10600</v>
      </c>
      <c r="L343" s="256">
        <f>SUM(L30+L171)</f>
        <v>10600</v>
      </c>
      <c r="M343" s="3"/>
      <c r="N343" s="3"/>
      <c r="O343" s="3"/>
      <c r="P343" s="3"/>
      <c r="Q343" s="3"/>
    </row>
    <row r="344" spans="1:17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9"/>
      <c r="B346" s="97"/>
      <c r="C346" s="97"/>
      <c r="D346" s="184"/>
      <c r="E346" s="184"/>
      <c r="F346" s="184"/>
      <c r="G346" s="185"/>
      <c r="H346" s="27"/>
      <c r="I346" s="3"/>
      <c r="J346" s="3"/>
      <c r="K346" s="82"/>
      <c r="L346" s="82"/>
      <c r="M346" s="3"/>
      <c r="N346" s="3"/>
      <c r="O346" s="3"/>
      <c r="P346" s="3"/>
      <c r="Q346" s="3"/>
    </row>
    <row r="347" spans="1:17" ht="21" customHeight="1">
      <c r="A347" s="9"/>
      <c r="B347" s="97"/>
      <c r="C347" s="97"/>
      <c r="D347" s="97"/>
      <c r="E347" s="97"/>
      <c r="F347" s="97"/>
      <c r="G347" s="185" t="s">
        <v>193</v>
      </c>
      <c r="H347" s="27"/>
      <c r="I347" s="3"/>
      <c r="J347" s="3"/>
      <c r="K347" s="82" t="s">
        <v>194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55" t="s">
        <v>133</v>
      </c>
      <c r="L348" s="355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56" t="s">
        <v>175</v>
      </c>
      <c r="E351" s="357"/>
      <c r="F351" s="357"/>
      <c r="G351" s="357"/>
      <c r="H351" s="241"/>
      <c r="I351" s="186" t="s">
        <v>132</v>
      </c>
      <c r="J351" s="5"/>
      <c r="K351" s="355" t="s">
        <v>133</v>
      </c>
      <c r="L351" s="355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6:L346" name="Range74"/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L184 L189 I254:L254 I303:L303 L179 I251:L251 L248 L229 L181 L231:L232 L198 L210 L218 L202 L207 L191 I328:L328" name="Range53"/>
    <protectedRange sqref="J304:L304" name="Range51"/>
    <protectedRange sqref="I169:L169 I184:K185 J218:K218 I179:K181 I210:K213 I304 I176:L176 J164:L164 I198:K202 I329:L329 I207:K207 I189:K191 I229:K232 I295:L296 I332:L333 I318:L320 I323:L324 I307 I162:I163 J162:L162 I194:L194 L180 L185 L190 L199:L201 L211:L213 I219:L224 L230 I235:L236 J57:L58 I240:K240 I239:L239 I255:L255 I300:L300 I314:L314 I167:L167 I186:L186 I214:L214 I259:L262 I265:L266 I269:L270 I273:L274 I277:L277 I280:L280 I243:L244 I290:L292 J153:L153 J144:L144 J127:L127 J105:L105 J89:L89 J81:L81 J54:L54 I283:L284" name="Range37"/>
    <protectedRange sqref="I218" name="Range33"/>
    <protectedRange sqref="I164" name="Range23"/>
    <protectedRange sqref="I153" name="Range21"/>
    <protectedRange sqref="I143:L143 I144" name="Range19"/>
    <protectedRange sqref="I133:L134" name="Socialines ismokos 2.7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38:L139" name="Range18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22:L224" name="Range55"/>
    <protectedRange sqref="A9:L9" name="Range69_1"/>
    <protectedRange sqref="H347:L347" name="Range74_1"/>
    <protectedRange sqref="G347" name="Range74_2"/>
  </protectedRanges>
  <mergeCells count="30">
    <mergeCell ref="G6:K6"/>
    <mergeCell ref="A7:L7"/>
    <mergeCell ref="G8:K8"/>
    <mergeCell ref="A9:L9"/>
    <mergeCell ref="G25:H25"/>
    <mergeCell ref="C22:I22"/>
    <mergeCell ref="A18:L18"/>
    <mergeCell ref="G10:K10"/>
    <mergeCell ref="G11:K11"/>
    <mergeCell ref="G15:K15"/>
    <mergeCell ref="E17:K17"/>
    <mergeCell ref="B13:L13"/>
    <mergeCell ref="G16:K16"/>
    <mergeCell ref="D351:G351"/>
    <mergeCell ref="A285:F285"/>
    <mergeCell ref="K351:L351"/>
    <mergeCell ref="A206:F206"/>
    <mergeCell ref="A245:F245"/>
    <mergeCell ref="K348:L348"/>
    <mergeCell ref="A326:F326"/>
    <mergeCell ref="L27:L28"/>
    <mergeCell ref="A168:F168"/>
    <mergeCell ref="A128:F128"/>
    <mergeCell ref="I27:J27"/>
    <mergeCell ref="H27:H28"/>
    <mergeCell ref="A27:F28"/>
    <mergeCell ref="G27:G28"/>
    <mergeCell ref="K27:K28"/>
    <mergeCell ref="A87:F87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12</vt:i4>
      </vt:variant>
    </vt:vector>
  </HeadingPairs>
  <TitlesOfParts>
    <vt:vector size="24" baseType="lpstr">
      <vt:lpstr>f2</vt:lpstr>
      <vt:lpstr>f2 (2)</vt:lpstr>
      <vt:lpstr>f2 biud</vt:lpstr>
      <vt:lpstr>f2 biud v pav</vt:lpstr>
      <vt:lpstr>f2 krep</vt:lpstr>
      <vt:lpstr>f2 krep (2)</vt:lpstr>
      <vt:lpstr>f2 ES </vt:lpstr>
      <vt:lpstr>f2 deleg</vt:lpstr>
      <vt:lpstr>f2 spec</vt:lpstr>
      <vt:lpstr>f2 inst nuoma</vt:lpstr>
      <vt:lpstr>f2 inst min atlyg</vt:lpstr>
      <vt:lpstr>suv</vt:lpstr>
      <vt:lpstr>'f2'!Spausdinti_pavadinimus</vt:lpstr>
      <vt:lpstr>'f2 (2)'!Spausdinti_pavadinimus</vt:lpstr>
      <vt:lpstr>'f2 biud'!Spausdinti_pavadinimus</vt:lpstr>
      <vt:lpstr>'f2 biud v pav'!Spausdinti_pavadinimus</vt:lpstr>
      <vt:lpstr>'f2 deleg'!Spausdinti_pavadinimus</vt:lpstr>
      <vt:lpstr>'f2 ES '!Spausdinti_pavadinimus</vt:lpstr>
      <vt:lpstr>'f2 inst min atlyg'!Spausdinti_pavadinimus</vt:lpstr>
      <vt:lpstr>'f2 inst nuoma'!Spausdinti_pavadinimus</vt:lpstr>
      <vt:lpstr>'f2 krep'!Spausdinti_pavadinimus</vt:lpstr>
      <vt:lpstr>'f2 krep (2)'!Spausdinti_pavadinimus</vt:lpstr>
      <vt:lpstr>'f2 spec'!Spausdinti_pavadinimus</vt:lpstr>
      <vt:lpstr>suv!Spausdinti_pavadinimus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Onute</cp:lastModifiedBy>
  <cp:lastPrinted>2016-10-12T08:30:18Z</cp:lastPrinted>
  <dcterms:created xsi:type="dcterms:W3CDTF">2004-04-07T10:43:01Z</dcterms:created>
  <dcterms:modified xsi:type="dcterms:W3CDTF">2016-12-15T11:58:11Z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